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m.ee/dhs/webdav/6272ba46f6b13ea55fdb1b0965d225147cf9221b/48909062225/9040b814-bdbe-4268-8591-526da69c4208/"/>
    </mc:Choice>
  </mc:AlternateContent>
  <xr:revisionPtr revIDLastSave="0" documentId="13_ncr:1_{9938B2FD-5C11-47F4-B93A-09F4B7DFE74D}" xr6:coauthVersionLast="47" xr6:coauthVersionMax="47" xr10:uidLastSave="{00000000-0000-0000-0000-000000000000}"/>
  <bookViews>
    <workbookView xWindow="-103" yWindow="-103" windowWidth="22149" windowHeight="11829" xr2:uid="{ABE7DE3A-B4EC-4E5B-9CB3-98FDB5A81F59}"/>
  </bookViews>
  <sheets>
    <sheet name="TAT eelarve" sheetId="1" r:id="rId1"/>
  </sheets>
  <externalReferences>
    <externalReference r:id="rId2"/>
  </externalReferences>
  <definedNames>
    <definedName name="Alkoholi_liigtarvitamise_riskitaseme_alanemine" localSheetId="0">#REF!</definedName>
    <definedName name="Alkoholi_liigtarvitamise_riskitaseme_alanemine">#REF!</definedName>
    <definedName name="Elukohaomavalitsusüksus">[1]SISENDTABEL!$AC$17:$AC$230</definedName>
    <definedName name="ISTE">#REF!</definedName>
    <definedName name="Jah_Ei" localSheetId="0">#REF!</definedName>
    <definedName name="Jah_Ei">#REF!</definedName>
    <definedName name="Tekst6" localSheetId="0">'TAT eelarve'!#REF!</definedName>
    <definedName name="Õppimine_ja_osalemine_kursustel_tegevusega_liitumisel" localSheetId="0">#REF!</definedName>
    <definedName name="Õppimine_ja_osalemine_kursustel_tegevusega_liitumis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H22" i="1"/>
  <c r="H20" i="1" s="1"/>
  <c r="G22" i="1"/>
  <c r="E22" i="1"/>
  <c r="D22" i="1"/>
  <c r="C22" i="1"/>
  <c r="C20" i="1" s="1"/>
  <c r="G20" i="1"/>
  <c r="E20" i="1"/>
  <c r="D20" i="1"/>
  <c r="F19" i="1"/>
  <c r="I19" i="1" s="1"/>
  <c r="F18" i="1"/>
  <c r="F17" i="1" s="1"/>
  <c r="H17" i="1"/>
  <c r="G17" i="1"/>
  <c r="E17" i="1"/>
  <c r="D17" i="1"/>
  <c r="C17" i="1"/>
  <c r="I16" i="1"/>
  <c r="I15" i="1"/>
  <c r="H14" i="1"/>
  <c r="G14" i="1"/>
  <c r="F14" i="1"/>
  <c r="E14" i="1"/>
  <c r="E13" i="1" s="1"/>
  <c r="D14" i="1"/>
  <c r="C14" i="1"/>
  <c r="C13" i="1" s="1"/>
  <c r="D13" i="1"/>
  <c r="D21" i="1" l="1"/>
  <c r="E31" i="1" s="1"/>
  <c r="G13" i="1"/>
  <c r="G21" i="1" s="1"/>
  <c r="K31" i="1" s="1"/>
  <c r="H13" i="1"/>
  <c r="I14" i="1"/>
  <c r="E33" i="1"/>
  <c r="E34" i="1"/>
  <c r="F34" i="1" s="1"/>
  <c r="E21" i="1"/>
  <c r="G31" i="1" s="1"/>
  <c r="F13" i="1"/>
  <c r="K33" i="1"/>
  <c r="K34" i="1"/>
  <c r="L34" i="1" s="1"/>
  <c r="C21" i="1"/>
  <c r="H21" i="1"/>
  <c r="M31" i="1" s="1"/>
  <c r="I18" i="1"/>
  <c r="I17" i="1" s="1"/>
  <c r="F22" i="1"/>
  <c r="F20" i="1" s="1"/>
  <c r="I22" i="1"/>
  <c r="F21" i="1" l="1"/>
  <c r="I31" i="1" s="1"/>
  <c r="I13" i="1"/>
  <c r="I33" i="1"/>
  <c r="I34" i="1"/>
  <c r="J34" i="1" s="1"/>
  <c r="M34" i="1"/>
  <c r="N34" i="1" s="1"/>
  <c r="M33" i="1"/>
  <c r="M32" i="1" s="1"/>
  <c r="N32" i="1" s="1"/>
  <c r="I20" i="1"/>
  <c r="C23" i="1"/>
  <c r="D23" i="1" s="1"/>
  <c r="E23" i="1" s="1"/>
  <c r="F23" i="1" s="1"/>
  <c r="G23" i="1" s="1"/>
  <c r="H23" i="1" s="1"/>
  <c r="I21" i="1"/>
  <c r="C31" i="1"/>
  <c r="K32" i="1"/>
  <c r="L32" i="1" s="1"/>
  <c r="G33" i="1"/>
  <c r="G34" i="1"/>
  <c r="H34" i="1" s="1"/>
  <c r="E32" i="1"/>
  <c r="F32" i="1" s="1"/>
  <c r="G32" i="1" l="1"/>
  <c r="H32" i="1" s="1"/>
  <c r="O31" i="1"/>
  <c r="C33" i="1"/>
  <c r="C34" i="1"/>
  <c r="O34" i="1" s="1"/>
  <c r="I32" i="1"/>
  <c r="J32" i="1" s="1"/>
  <c r="O33" i="1" l="1"/>
  <c r="C32" i="1"/>
  <c r="D32" i="1" l="1"/>
  <c r="O32" i="1"/>
</calcChain>
</file>

<file path=xl/sharedStrings.xml><?xml version="1.0" encoding="utf-8"?>
<sst xmlns="http://schemas.openxmlformats.org/spreadsheetml/2006/main" count="64" uniqueCount="47">
  <si>
    <t>TAT nimi: Sotsiaalkaitse ja pikaajalise hoolduse kättesaadavus</t>
  </si>
  <si>
    <t>TAT elluviija: Sotsiaalkindlustusamet</t>
  </si>
  <si>
    <t>Rea nr</t>
  </si>
  <si>
    <t>Kulukoht</t>
  </si>
  <si>
    <t>Aasta</t>
  </si>
  <si>
    <t xml:space="preserve">Abikõlblik kulu </t>
  </si>
  <si>
    <t>Kokku</t>
  </si>
  <si>
    <t>1</t>
  </si>
  <si>
    <t>TAT otsesed kulud</t>
  </si>
  <si>
    <t>1.1</t>
  </si>
  <si>
    <t>Kaitstud töötamise teenuse väljaarendamine ja osutamine</t>
  </si>
  <si>
    <t>1.1.1</t>
  </si>
  <si>
    <t>Otsene personalikulu</t>
  </si>
  <si>
    <t>1.1.2</t>
  </si>
  <si>
    <t>1.2</t>
  </si>
  <si>
    <t>Integreeritud, isikukeskse ja paindliku erihoolekandeteenuste süsteemi katsetamine</t>
  </si>
  <si>
    <t>1.2.1</t>
  </si>
  <si>
    <t>1.2.2</t>
  </si>
  <si>
    <t>Teenuse piloteerimine ja arendamine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</si>
  <si>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</si>
  <si>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</si>
  <si>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</si>
  <si>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</si>
  <si>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</si>
  <si>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</si>
  <si>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</si>
  <si>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</si>
  <si>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</si>
  <si>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</si>
  <si>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</si>
  <si>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</si>
  <si>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</si>
  <si>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</si>
  <si>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</si>
  <si>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</si>
  <si>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</si>
  <si>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</si>
  <si>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</si>
  <si>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</si>
  <si>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</si>
  <si>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Abikõlblik kulu (tegelik)</t>
  </si>
  <si>
    <t>Abikõlblik kulu
(tegelik)</t>
  </si>
  <si>
    <t>Lisa</t>
  </si>
  <si>
    <t>Sotsiaalministri ….06.2025 käskkirja nr …..</t>
  </si>
  <si>
    <t>"Sotsiaalkaitseministri 18. septembri 2022. a käskkirja nr 118 „Sotsiaalkaitse ja pikaajalise hoolduse kättesaadavus“ muutmine"</t>
  </si>
  <si>
    <t>Eelarve kokku (2022–2027)</t>
  </si>
  <si>
    <t>TAT abikõlblikkuse periood: 01.03.2022–31.03.2027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</si>
</sst>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F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B050"/>
      <name val="Arial"/>
      <family val="2"/>
      <charset val="186"/>
    </font>
    <font>
      <sz val="10"/>
      <color rgb="FF00B050"/>
      <name val="Arial"/>
      <family val="2"/>
      <charset val="186"/>
    </font>
    <font>
      <sz val="10"/>
      <color rgb="FF00B0F0"/>
      <name val="Arial"/>
      <family val="2"/>
    </font>
    <font>
      <i/>
      <sz val="10"/>
      <name val="Arial"/>
      <family val="2"/>
      <charset val="186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0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2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wrapText="1"/>
    </xf>
    <xf numFmtId="0" fontId="1" fillId="0" borderId="0" xfId="1" applyAlignment="1">
      <alignment horizontal="left"/>
    </xf>
    <xf numFmtId="0" fontId="1" fillId="0" borderId="0" xfId="1" applyAlignment="1">
      <alignment vertical="top"/>
    </xf>
    <xf numFmtId="0" fontId="3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3" fontId="5" fillId="0" borderId="0" xfId="1" applyNumberFormat="1" applyFont="1" applyAlignment="1">
      <alignment horizontal="center"/>
    </xf>
    <xf numFmtId="0" fontId="5" fillId="0" borderId="1" xfId="2" applyNumberFormat="1" applyFont="1" applyFill="1" applyBorder="1" applyAlignment="1">
      <alignment horizontal="center"/>
    </xf>
    <xf numFmtId="0" fontId="5" fillId="0" borderId="2" xfId="2" applyNumberFormat="1" applyFont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0" fontId="2" fillId="0" borderId="0" xfId="1" applyFont="1"/>
    <xf numFmtId="3" fontId="5" fillId="0" borderId="3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3" fontId="2" fillId="0" borderId="0" xfId="1" applyNumberFormat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3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top"/>
    </xf>
    <xf numFmtId="0" fontId="1" fillId="0" borderId="1" xfId="1" applyBorder="1" applyAlignment="1">
      <alignment horizontal="center"/>
    </xf>
    <xf numFmtId="3" fontId="1" fillId="0" borderId="0" xfId="1" applyNumberForma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1" applyAlignment="1">
      <alignment horizontal="center" vertical="top"/>
    </xf>
    <xf numFmtId="0" fontId="8" fillId="0" borderId="0" xfId="1" applyFont="1" applyAlignment="1">
      <alignment horizontal="center" vertical="top"/>
    </xf>
    <xf numFmtId="49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" fontId="5" fillId="0" borderId="3" xfId="1" applyNumberFormat="1" applyFont="1" applyBorder="1" applyAlignment="1">
      <alignment vertical="center"/>
    </xf>
    <xf numFmtId="4" fontId="5" fillId="2" borderId="4" xfId="1" applyNumberFormat="1" applyFont="1" applyFill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2" fillId="2" borderId="5" xfId="1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top" wrapText="1"/>
    </xf>
    <xf numFmtId="4" fontId="5" fillId="0" borderId="1" xfId="1" applyNumberFormat="1" applyFont="1" applyBorder="1" applyAlignment="1">
      <alignment vertical="center"/>
    </xf>
    <xf numFmtId="4" fontId="5" fillId="2" borderId="2" xfId="1" applyNumberFormat="1" applyFont="1" applyFill="1" applyBorder="1" applyAlignment="1">
      <alignment vertical="center"/>
    </xf>
    <xf numFmtId="4" fontId="5" fillId="0" borderId="0" xfId="1" applyNumberFormat="1" applyFont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4" fillId="0" borderId="1" xfId="1" applyNumberFormat="1" applyFont="1" applyBorder="1" applyAlignment="1">
      <alignment vertical="center"/>
    </xf>
    <xf numFmtId="4" fontId="1" fillId="0" borderId="1" xfId="1" applyNumberFormat="1" applyBorder="1" applyAlignment="1">
      <alignment vertical="center"/>
    </xf>
    <xf numFmtId="4" fontId="4" fillId="0" borderId="2" xfId="1" applyNumberFormat="1" applyFont="1" applyBorder="1" applyAlignment="1">
      <alignment vertical="center"/>
    </xf>
    <xf numFmtId="4" fontId="1" fillId="0" borderId="0" xfId="1" applyNumberFormat="1" applyAlignment="1">
      <alignment vertical="center"/>
    </xf>
    <xf numFmtId="4" fontId="8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10" fillId="0" borderId="1" xfId="0" applyFont="1" applyBorder="1" applyAlignment="1">
      <alignment wrapText="1"/>
    </xf>
    <xf numFmtId="4" fontId="5" fillId="0" borderId="2" xfId="1" applyNumberFormat="1" applyFont="1" applyBorder="1" applyAlignment="1">
      <alignment vertical="center"/>
    </xf>
    <xf numFmtId="4" fontId="11" fillId="0" borderId="0" xfId="1" applyNumberFormat="1" applyFont="1" applyAlignment="1">
      <alignment vertical="center"/>
    </xf>
    <xf numFmtId="0" fontId="1" fillId="0" borderId="1" xfId="1" applyBorder="1" applyAlignment="1">
      <alignment vertical="center"/>
    </xf>
    <xf numFmtId="49" fontId="1" fillId="0" borderId="5" xfId="1" applyNumberFormat="1" applyBorder="1" applyAlignment="1">
      <alignment vertical="center"/>
    </xf>
    <xf numFmtId="0" fontId="1" fillId="0" borderId="5" xfId="1" applyBorder="1" applyAlignment="1">
      <alignment vertical="center" wrapText="1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" fillId="0" borderId="1" xfId="1" applyBorder="1" applyAlignment="1">
      <alignment vertical="center" wrapText="1"/>
    </xf>
    <xf numFmtId="4" fontId="4" fillId="0" borderId="1" xfId="0" applyNumberFormat="1" applyFont="1" applyBorder="1"/>
    <xf numFmtId="4" fontId="13" fillId="0" borderId="0" xfId="0" applyNumberFormat="1" applyFont="1"/>
    <xf numFmtId="0" fontId="2" fillId="0" borderId="1" xfId="1" applyFont="1" applyBorder="1" applyAlignment="1">
      <alignment vertical="center" wrapText="1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4" fillId="2" borderId="0" xfId="1" applyFont="1" applyFill="1" applyAlignment="1">
      <alignment vertic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Border="1" applyAlignment="1">
      <alignment vertical="center"/>
    </xf>
    <xf numFmtId="4" fontId="1" fillId="3" borderId="1" xfId="1" applyNumberFormat="1" applyFill="1" applyBorder="1" applyAlignment="1">
      <alignment vertical="center"/>
    </xf>
    <xf numFmtId="0" fontId="15" fillId="0" borderId="0" xfId="0" applyFont="1"/>
    <xf numFmtId="0" fontId="2" fillId="0" borderId="0" xfId="1" applyFont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3" fontId="1" fillId="0" borderId="0" xfId="1" applyNumberForma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165" fontId="2" fillId="0" borderId="0" xfId="1" applyNumberFormat="1" applyFont="1" applyAlignment="1">
      <alignment vertical="center"/>
    </xf>
    <xf numFmtId="0" fontId="1" fillId="0" borderId="0" xfId="1" applyAlignment="1">
      <alignment horizontal="left" vertical="top"/>
    </xf>
    <xf numFmtId="3" fontId="1" fillId="0" borderId="0" xfId="1" applyNumberFormat="1" applyAlignment="1">
      <alignment horizontal="center" vertical="top"/>
    </xf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4" fontId="2" fillId="2" borderId="1" xfId="1" applyNumberFormat="1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top"/>
    </xf>
    <xf numFmtId="4" fontId="2" fillId="0" borderId="1" xfId="1" applyNumberFormat="1" applyFont="1" applyBorder="1" applyAlignment="1">
      <alignment vertical="top"/>
    </xf>
    <xf numFmtId="4" fontId="2" fillId="0" borderId="0" xfId="1" applyNumberFormat="1" applyFont="1" applyAlignment="1">
      <alignment vertical="top"/>
    </xf>
    <xf numFmtId="4" fontId="1" fillId="0" borderId="0" xfId="1" applyNumberFormat="1" applyAlignment="1">
      <alignment vertical="top"/>
    </xf>
    <xf numFmtId="0" fontId="2" fillId="0" borderId="1" xfId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/>
    </xf>
    <xf numFmtId="4" fontId="2" fillId="0" borderId="0" xfId="1" applyNumberFormat="1" applyFont="1"/>
    <xf numFmtId="3" fontId="2" fillId="0" borderId="0" xfId="1" applyNumberFormat="1" applyFont="1" applyAlignment="1">
      <alignment vertical="top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4" fontId="1" fillId="2" borderId="1" xfId="1" applyNumberFormat="1" applyFill="1" applyBorder="1" applyAlignment="1">
      <alignment vertical="top"/>
    </xf>
    <xf numFmtId="3" fontId="1" fillId="0" borderId="1" xfId="1" applyNumberFormat="1" applyBorder="1" applyAlignment="1">
      <alignment vertical="top"/>
    </xf>
    <xf numFmtId="4" fontId="1" fillId="0" borderId="1" xfId="1" applyNumberForma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3" fontId="1" fillId="0" borderId="1" xfId="1" applyNumberFormat="1" applyBorder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top"/>
    </xf>
    <xf numFmtId="3" fontId="2" fillId="0" borderId="0" xfId="1" applyNumberFormat="1" applyFont="1" applyAlignment="1">
      <alignment horizontal="right" vertical="center"/>
    </xf>
    <xf numFmtId="0" fontId="2" fillId="0" borderId="1" xfId="2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/>
    </xf>
    <xf numFmtId="0" fontId="2" fillId="0" borderId="2" xfId="2" applyNumberFormat="1" applyFont="1" applyBorder="1" applyAlignment="1">
      <alignment horizontal="center" vertical="top"/>
    </xf>
    <xf numFmtId="0" fontId="2" fillId="0" borderId="8" xfId="2" applyNumberFormat="1" applyFont="1" applyBorder="1" applyAlignment="1">
      <alignment horizontal="center" vertical="top"/>
    </xf>
    <xf numFmtId="0" fontId="2" fillId="0" borderId="2" xfId="2" applyNumberFormat="1" applyFont="1" applyFill="1" applyBorder="1" applyAlignment="1">
      <alignment horizontal="center" vertical="top"/>
    </xf>
    <xf numFmtId="0" fontId="2" fillId="0" borderId="8" xfId="2" applyNumberFormat="1" applyFont="1" applyFill="1" applyBorder="1" applyAlignment="1">
      <alignment horizontal="center" vertical="top"/>
    </xf>
    <xf numFmtId="3" fontId="1" fillId="0" borderId="0" xfId="1" applyNumberFormat="1" applyAlignment="1">
      <alignment horizontal="right" wrapText="1"/>
    </xf>
    <xf numFmtId="3" fontId="1" fillId="0" borderId="0" xfId="1" applyNumberFormat="1" applyAlignment="1">
      <alignment horizontal="right"/>
    </xf>
    <xf numFmtId="4" fontId="1" fillId="3" borderId="2" xfId="1" applyNumberFormat="1" applyFill="1" applyBorder="1" applyAlignment="1">
      <alignment horizontal="center" vertical="center"/>
    </xf>
    <xf numFmtId="4" fontId="1" fillId="3" borderId="7" xfId="1" applyNumberFormat="1" applyFill="1" applyBorder="1" applyAlignment="1">
      <alignment horizontal="center" vertical="center"/>
    </xf>
    <xf numFmtId="4" fontId="1" fillId="3" borderId="8" xfId="1" applyNumberFormat="1" applyFill="1" applyBorder="1" applyAlignment="1">
      <alignment horizontal="center" vertical="center"/>
    </xf>
  </cellXfs>
  <cellStyles count="3">
    <cellStyle name="Koma 2" xfId="2" xr:uid="{A5BA5486-988F-4F04-8E4E-E8C3D7B87D0F}"/>
    <cellStyle name="Normaallaad" xfId="0" builtinId="0"/>
    <cellStyle name="Normaallaad 2" xfId="1" xr:uid="{EB571462-DDBB-47BB-8BF4-68F6C6FBB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siaalministeerium.ee\dfs\ESF%20(Terry,%20Regina,%20Andres)\2014%20+%20(Terry%20ja%20Andres)\TAT-T&#246;&#246;turul%20osalemist%20toetavad%20hoolekandeteenused%20(Terry)\TAT-tegevused\seire%20teemad\kinnitatud%20seire%20vormid\Seire_vorm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"/>
      <sheetName val="ANDMED"/>
      <sheetName val="SISENDTABEL"/>
      <sheetName val="LAIENDATUD_SISENDTABEL"/>
    </sheetNames>
    <sheetDataSet>
      <sheetData sheetId="0"/>
      <sheetData sheetId="1"/>
      <sheetData sheetId="2">
        <row r="17">
          <cell r="AC17" t="str">
            <v>Abja vald</v>
          </cell>
        </row>
        <row r="18">
          <cell r="AC18" t="str">
            <v>Aegviidu vald</v>
          </cell>
        </row>
        <row r="19">
          <cell r="AC19" t="str">
            <v>Ahja vald</v>
          </cell>
        </row>
        <row r="20">
          <cell r="AC20" t="str">
            <v>Alajõe vald</v>
          </cell>
        </row>
        <row r="21">
          <cell r="AC21" t="str">
            <v>Alatskivi vald</v>
          </cell>
        </row>
        <row r="22">
          <cell r="AC22" t="str">
            <v>Albu vald</v>
          </cell>
        </row>
        <row r="23">
          <cell r="AC23" t="str">
            <v>Ambla vald</v>
          </cell>
        </row>
        <row r="24">
          <cell r="AC24" t="str">
            <v>Anija vald</v>
          </cell>
        </row>
        <row r="25">
          <cell r="AC25" t="str">
            <v>Antsla vald</v>
          </cell>
        </row>
        <row r="26">
          <cell r="AC26" t="str">
            <v>Are vald</v>
          </cell>
        </row>
        <row r="27">
          <cell r="AC27" t="str">
            <v>Aseri vald</v>
          </cell>
        </row>
        <row r="28">
          <cell r="AC28" t="str">
            <v>Audru vald</v>
          </cell>
        </row>
        <row r="29">
          <cell r="AC29" t="str">
            <v>Avinurme vald</v>
          </cell>
        </row>
        <row r="30">
          <cell r="AC30" t="str">
            <v>Elva linn</v>
          </cell>
        </row>
        <row r="31">
          <cell r="AC31" t="str">
            <v>Emmaste vald</v>
          </cell>
        </row>
        <row r="32">
          <cell r="AC32" t="str">
            <v>Haanja vald</v>
          </cell>
        </row>
        <row r="33">
          <cell r="AC33" t="str">
            <v>Haapsalu linn</v>
          </cell>
        </row>
        <row r="34">
          <cell r="AC34" t="str">
            <v>Haaslava vald</v>
          </cell>
        </row>
        <row r="35">
          <cell r="AC35" t="str">
            <v>Halinga vald</v>
          </cell>
        </row>
        <row r="36">
          <cell r="AC36" t="str">
            <v>Haljala vald</v>
          </cell>
        </row>
        <row r="37">
          <cell r="AC37" t="str">
            <v>Halliste vald</v>
          </cell>
        </row>
        <row r="38">
          <cell r="AC38" t="str">
            <v>Hanila vald</v>
          </cell>
        </row>
        <row r="39">
          <cell r="AC39" t="str">
            <v>Harku vald</v>
          </cell>
        </row>
        <row r="40">
          <cell r="AC40" t="str">
            <v>Helme vald</v>
          </cell>
        </row>
        <row r="41">
          <cell r="AC41" t="str">
            <v>Hiiu vald</v>
          </cell>
        </row>
        <row r="42">
          <cell r="AC42" t="str">
            <v>Hummuli vald</v>
          </cell>
        </row>
        <row r="43">
          <cell r="AC43" t="str">
            <v>Häädemeeste vald</v>
          </cell>
        </row>
        <row r="44">
          <cell r="AC44" t="str">
            <v>Iisaku vald</v>
          </cell>
        </row>
        <row r="45">
          <cell r="AC45" t="str">
            <v>Illuka vald</v>
          </cell>
        </row>
        <row r="46">
          <cell r="AC46" t="str">
            <v>Imavere vald</v>
          </cell>
        </row>
        <row r="47">
          <cell r="AC47" t="str">
            <v>Juuru vald</v>
          </cell>
        </row>
        <row r="48">
          <cell r="AC48" t="str">
            <v>Jõelähtme vald</v>
          </cell>
        </row>
        <row r="49">
          <cell r="AC49" t="str">
            <v>Jõgeva linn</v>
          </cell>
        </row>
        <row r="50">
          <cell r="AC50" t="str">
            <v>Jõgeva vald</v>
          </cell>
        </row>
        <row r="51">
          <cell r="AC51" t="str">
            <v>Jõhvi vald</v>
          </cell>
        </row>
        <row r="52">
          <cell r="AC52" t="str">
            <v>Järva-Jaani vald</v>
          </cell>
        </row>
        <row r="53">
          <cell r="AC53" t="str">
            <v>Järvakandi vald</v>
          </cell>
        </row>
        <row r="54">
          <cell r="AC54" t="str">
            <v>Kadrina vald</v>
          </cell>
        </row>
        <row r="55">
          <cell r="AC55" t="str">
            <v>Kaiu vald</v>
          </cell>
        </row>
        <row r="56">
          <cell r="AC56" t="str">
            <v>Kallaste linn</v>
          </cell>
        </row>
        <row r="57">
          <cell r="AC57" t="str">
            <v>Kambja vald</v>
          </cell>
        </row>
        <row r="58">
          <cell r="AC58" t="str">
            <v>Kanepi vald</v>
          </cell>
        </row>
        <row r="59">
          <cell r="AC59" t="str">
            <v>Kareda vald</v>
          </cell>
        </row>
        <row r="60">
          <cell r="AC60" t="str">
            <v>Karksi vald</v>
          </cell>
        </row>
        <row r="61">
          <cell r="AC61" t="str">
            <v>Karula vald</v>
          </cell>
        </row>
        <row r="62">
          <cell r="AC62" t="str">
            <v>Kasepää vald</v>
          </cell>
        </row>
        <row r="63">
          <cell r="AC63" t="str">
            <v>Kehtna vald</v>
          </cell>
        </row>
        <row r="64">
          <cell r="AC64" t="str">
            <v>Keila linn</v>
          </cell>
        </row>
        <row r="65">
          <cell r="AC65" t="str">
            <v>Keila vald</v>
          </cell>
        </row>
        <row r="66">
          <cell r="AC66" t="str">
            <v>Kernu vald</v>
          </cell>
        </row>
        <row r="67">
          <cell r="AC67" t="str">
            <v>Kihelkonna vald</v>
          </cell>
        </row>
        <row r="68">
          <cell r="AC68" t="str">
            <v>Kihnu vald</v>
          </cell>
        </row>
        <row r="69">
          <cell r="AC69" t="str">
            <v>Kiili vald</v>
          </cell>
        </row>
        <row r="70">
          <cell r="AC70" t="str">
            <v>Kiviõli linn</v>
          </cell>
        </row>
        <row r="71">
          <cell r="AC71" t="str">
            <v>Koeru vald</v>
          </cell>
        </row>
        <row r="72">
          <cell r="AC72" t="str">
            <v>Kohila vald</v>
          </cell>
        </row>
        <row r="73">
          <cell r="AC73" t="str">
            <v>Kohtla vald</v>
          </cell>
        </row>
        <row r="74">
          <cell r="AC74" t="str">
            <v>Kohtla-Järve linn</v>
          </cell>
        </row>
        <row r="75">
          <cell r="AC75" t="str">
            <v>Kohtla-Nõmme vald</v>
          </cell>
        </row>
        <row r="76">
          <cell r="AC76" t="str">
            <v>Koigi vald</v>
          </cell>
        </row>
        <row r="77">
          <cell r="AC77" t="str">
            <v>Kolga-Jaani vald</v>
          </cell>
        </row>
        <row r="78">
          <cell r="AC78" t="str">
            <v>Konguta vald</v>
          </cell>
        </row>
        <row r="79">
          <cell r="AC79" t="str">
            <v>Koonga vald</v>
          </cell>
        </row>
        <row r="80">
          <cell r="AC80" t="str">
            <v>Kose vald</v>
          </cell>
        </row>
        <row r="81">
          <cell r="AC81" t="str">
            <v>Kullamaa vald</v>
          </cell>
        </row>
        <row r="82">
          <cell r="AC82" t="str">
            <v>Kunda linn</v>
          </cell>
        </row>
        <row r="83">
          <cell r="AC83" t="str">
            <v>Kuressaare linn</v>
          </cell>
        </row>
        <row r="84">
          <cell r="AC84" t="str">
            <v>Kuusalu vald</v>
          </cell>
        </row>
        <row r="85">
          <cell r="AC85" t="str">
            <v>Kõlleste vald</v>
          </cell>
        </row>
        <row r="86">
          <cell r="AC86" t="str">
            <v>Kõo vald</v>
          </cell>
        </row>
        <row r="87">
          <cell r="AC87" t="str">
            <v>Kõpu vald</v>
          </cell>
        </row>
        <row r="88">
          <cell r="AC88" t="str">
            <v>Käina vald</v>
          </cell>
        </row>
        <row r="89">
          <cell r="AC89" t="str">
            <v>Käru vald</v>
          </cell>
        </row>
        <row r="90">
          <cell r="AC90" t="str">
            <v>Laekvere vald</v>
          </cell>
        </row>
        <row r="91">
          <cell r="AC91" t="str">
            <v>Laeva vald</v>
          </cell>
        </row>
        <row r="92">
          <cell r="AC92" t="str">
            <v>Laheda vald</v>
          </cell>
        </row>
        <row r="93">
          <cell r="AC93" t="str">
            <v>Laimjala vald</v>
          </cell>
        </row>
        <row r="94">
          <cell r="AC94" t="str">
            <v>Lasva vald</v>
          </cell>
        </row>
        <row r="95">
          <cell r="AC95" t="str">
            <v>Leisi vald</v>
          </cell>
        </row>
        <row r="96">
          <cell r="AC96" t="str">
            <v>Lihula vald</v>
          </cell>
        </row>
        <row r="97">
          <cell r="AC97" t="str">
            <v>Lohusuu vald</v>
          </cell>
        </row>
        <row r="98">
          <cell r="AC98" t="str">
            <v>Loksa linn</v>
          </cell>
        </row>
        <row r="99">
          <cell r="AC99" t="str">
            <v>Luunja vald</v>
          </cell>
        </row>
        <row r="100">
          <cell r="AC100" t="str">
            <v>Lääne-Nigula vald</v>
          </cell>
        </row>
        <row r="101">
          <cell r="AC101" t="str">
            <v>Lääne-Saare vald</v>
          </cell>
        </row>
        <row r="102">
          <cell r="AC102" t="str">
            <v>Lüganuse vald</v>
          </cell>
        </row>
        <row r="103">
          <cell r="AC103" t="str">
            <v>Maardu linn</v>
          </cell>
        </row>
        <row r="104">
          <cell r="AC104" t="str">
            <v>Martna vald</v>
          </cell>
        </row>
        <row r="105">
          <cell r="AC105" t="str">
            <v>Meeksi vald</v>
          </cell>
        </row>
        <row r="106">
          <cell r="AC106" t="str">
            <v>Meremäe vald</v>
          </cell>
        </row>
        <row r="107">
          <cell r="AC107" t="str">
            <v>Mikitamäe vald</v>
          </cell>
        </row>
        <row r="108">
          <cell r="AC108" t="str">
            <v>Misso vald</v>
          </cell>
        </row>
        <row r="109">
          <cell r="AC109" t="str">
            <v>Mooste vald</v>
          </cell>
        </row>
        <row r="110">
          <cell r="AC110" t="str">
            <v>Muhu vald</v>
          </cell>
        </row>
        <row r="111">
          <cell r="AC111" t="str">
            <v>Mustjala vald</v>
          </cell>
        </row>
        <row r="112">
          <cell r="AC112" t="str">
            <v>Mustvee linn</v>
          </cell>
        </row>
        <row r="113">
          <cell r="AC113" t="str">
            <v>Mõisaküla linn</v>
          </cell>
        </row>
        <row r="114">
          <cell r="AC114" t="str">
            <v>Mõniste vald</v>
          </cell>
        </row>
        <row r="115">
          <cell r="AC115" t="str">
            <v>Mäetaguse vald</v>
          </cell>
        </row>
        <row r="116">
          <cell r="AC116" t="str">
            <v>Mäksa vald</v>
          </cell>
        </row>
        <row r="117">
          <cell r="AC117" t="str">
            <v>Märjamaa vald</v>
          </cell>
        </row>
        <row r="118">
          <cell r="AC118" t="str">
            <v>Narva linn</v>
          </cell>
        </row>
        <row r="119">
          <cell r="AC119" t="str">
            <v>Narva-Jõesuu linn</v>
          </cell>
        </row>
        <row r="120">
          <cell r="AC120" t="str">
            <v>Nissi vald</v>
          </cell>
        </row>
        <row r="121">
          <cell r="AC121" t="str">
            <v>Noarootsi vald</v>
          </cell>
        </row>
        <row r="122">
          <cell r="AC122" t="str">
            <v>Nõo vald</v>
          </cell>
        </row>
        <row r="123">
          <cell r="AC123" t="str">
            <v>Nõva vald</v>
          </cell>
        </row>
        <row r="124">
          <cell r="AC124" t="str">
            <v>Orava vald</v>
          </cell>
        </row>
        <row r="125">
          <cell r="AC125" t="str">
            <v>Orissaare vald</v>
          </cell>
        </row>
        <row r="126">
          <cell r="AC126" t="str">
            <v>Otepää vald</v>
          </cell>
        </row>
        <row r="127">
          <cell r="AC127" t="str">
            <v>Padise vald</v>
          </cell>
        </row>
        <row r="128">
          <cell r="AC128" t="str">
            <v>Paide linn</v>
          </cell>
        </row>
        <row r="129">
          <cell r="AC129" t="str">
            <v>Paide vald</v>
          </cell>
        </row>
        <row r="130">
          <cell r="AC130" t="str">
            <v>Paikuse vald</v>
          </cell>
        </row>
        <row r="131">
          <cell r="AC131" t="str">
            <v>Pajusi vald</v>
          </cell>
        </row>
        <row r="132">
          <cell r="AC132" t="str">
            <v>Pala vald</v>
          </cell>
        </row>
        <row r="133">
          <cell r="AC133" t="str">
            <v>Palamuse vald</v>
          </cell>
        </row>
        <row r="134">
          <cell r="AC134" t="str">
            <v>Paldiski linn</v>
          </cell>
        </row>
        <row r="135">
          <cell r="AC135" t="str">
            <v>Palupera vald</v>
          </cell>
        </row>
        <row r="136">
          <cell r="AC136" t="str">
            <v>Peipsiääre vald</v>
          </cell>
        </row>
        <row r="137">
          <cell r="AC137" t="str">
            <v>Pihtla vald</v>
          </cell>
        </row>
        <row r="138">
          <cell r="AC138" t="str">
            <v>Piirissaare vald</v>
          </cell>
        </row>
        <row r="139">
          <cell r="AC139" t="str">
            <v>Puhja vald</v>
          </cell>
        </row>
        <row r="140">
          <cell r="AC140" t="str">
            <v>Puka vald</v>
          </cell>
        </row>
        <row r="141">
          <cell r="AC141" t="str">
            <v>Puurmani vald</v>
          </cell>
        </row>
        <row r="142">
          <cell r="AC142" t="str">
            <v>Põdrala vald</v>
          </cell>
        </row>
        <row r="143">
          <cell r="AC143" t="str">
            <v>Põltsamaa linn</v>
          </cell>
        </row>
        <row r="144">
          <cell r="AC144" t="str">
            <v>Põltsamaa vald</v>
          </cell>
        </row>
        <row r="145">
          <cell r="AC145" t="str">
            <v>Põlva linn</v>
          </cell>
        </row>
        <row r="146">
          <cell r="AC146" t="str">
            <v>Põlva vald</v>
          </cell>
        </row>
        <row r="147">
          <cell r="AC147" t="str">
            <v>Pärnu linn</v>
          </cell>
        </row>
        <row r="148">
          <cell r="AC148" t="str">
            <v>Pöide vald</v>
          </cell>
        </row>
        <row r="149">
          <cell r="AC149" t="str">
            <v>Pühalepa vald</v>
          </cell>
        </row>
        <row r="150">
          <cell r="AC150" t="str">
            <v>Raasiku vald</v>
          </cell>
        </row>
        <row r="151">
          <cell r="AC151" t="str">
            <v>Rae vald</v>
          </cell>
        </row>
        <row r="152">
          <cell r="AC152" t="str">
            <v>Raikküla vald</v>
          </cell>
        </row>
        <row r="153">
          <cell r="AC153" t="str">
            <v>Rakke vald</v>
          </cell>
        </row>
        <row r="154">
          <cell r="AC154" t="str">
            <v>Rakvere linn</v>
          </cell>
        </row>
        <row r="155">
          <cell r="AC155" t="str">
            <v>Rakvere vald</v>
          </cell>
        </row>
        <row r="156">
          <cell r="AC156" t="str">
            <v>Rannu vald</v>
          </cell>
        </row>
        <row r="157">
          <cell r="AC157" t="str">
            <v>Rapla vald</v>
          </cell>
        </row>
        <row r="158">
          <cell r="AC158" t="str">
            <v>Ridala vald</v>
          </cell>
        </row>
        <row r="159">
          <cell r="AC159" t="str">
            <v>Roosna-Alliku vald</v>
          </cell>
        </row>
        <row r="160">
          <cell r="AC160" t="str">
            <v>Ruhnu vald</v>
          </cell>
        </row>
        <row r="161">
          <cell r="AC161" t="str">
            <v>Rõngu vald</v>
          </cell>
        </row>
        <row r="162">
          <cell r="AC162" t="str">
            <v>Rõuge vald</v>
          </cell>
        </row>
        <row r="163">
          <cell r="AC163" t="str">
            <v>Rägavere vald</v>
          </cell>
        </row>
        <row r="164">
          <cell r="AC164" t="str">
            <v>Räpina vald</v>
          </cell>
        </row>
        <row r="165">
          <cell r="AC165" t="str">
            <v>Saarde vald</v>
          </cell>
        </row>
        <row r="166">
          <cell r="AC166" t="str">
            <v>Saare vald</v>
          </cell>
        </row>
        <row r="167">
          <cell r="AC167" t="str">
            <v>Saku vald</v>
          </cell>
        </row>
        <row r="168">
          <cell r="AC168" t="str">
            <v>Salme vald</v>
          </cell>
        </row>
        <row r="169">
          <cell r="AC169" t="str">
            <v>Sangaste vald</v>
          </cell>
        </row>
        <row r="170">
          <cell r="AC170" t="str">
            <v>Saue linn</v>
          </cell>
        </row>
        <row r="171">
          <cell r="AC171" t="str">
            <v>Saue vald</v>
          </cell>
        </row>
        <row r="172">
          <cell r="AC172" t="str">
            <v>Sauga vald</v>
          </cell>
        </row>
        <row r="173">
          <cell r="AC173" t="str">
            <v>Sillamäe linn</v>
          </cell>
        </row>
        <row r="174">
          <cell r="AC174" t="str">
            <v>Sindi linn</v>
          </cell>
        </row>
        <row r="175">
          <cell r="AC175" t="str">
            <v>Sonda vald</v>
          </cell>
        </row>
        <row r="176">
          <cell r="AC176" t="str">
            <v>Surju vald</v>
          </cell>
        </row>
        <row r="177">
          <cell r="AC177" t="str">
            <v>Suure-Jaani vald</v>
          </cell>
        </row>
        <row r="178">
          <cell r="AC178" t="str">
            <v>Sõmerpalu vald</v>
          </cell>
        </row>
        <row r="179">
          <cell r="AC179" t="str">
            <v>Sõmeru vald</v>
          </cell>
        </row>
        <row r="180">
          <cell r="AC180" t="str">
            <v>Tabivere vald</v>
          </cell>
        </row>
        <row r="181">
          <cell r="AC181" t="str">
            <v>Taheva vald</v>
          </cell>
        </row>
        <row r="182">
          <cell r="AC182" t="str">
            <v>Tahkuranna vald</v>
          </cell>
        </row>
        <row r="183">
          <cell r="AC183" t="str">
            <v>Tallinn</v>
          </cell>
        </row>
        <row r="184">
          <cell r="AC184" t="str">
            <v>Tamsalu vald</v>
          </cell>
        </row>
        <row r="185">
          <cell r="AC185" t="str">
            <v>Tapa vald</v>
          </cell>
        </row>
        <row r="186">
          <cell r="AC186" t="str">
            <v>Tartu linn</v>
          </cell>
        </row>
        <row r="187">
          <cell r="AC187" t="str">
            <v>Tartu vald</v>
          </cell>
        </row>
        <row r="188">
          <cell r="AC188" t="str">
            <v>Tarvastu vald</v>
          </cell>
        </row>
        <row r="189">
          <cell r="AC189" t="str">
            <v>Toila vald</v>
          </cell>
        </row>
        <row r="190">
          <cell r="AC190" t="str">
            <v>Tootsi vald</v>
          </cell>
        </row>
        <row r="191">
          <cell r="AC191" t="str">
            <v>Torgu vald</v>
          </cell>
        </row>
        <row r="192">
          <cell r="AC192" t="str">
            <v>Tori vald</v>
          </cell>
        </row>
        <row r="193">
          <cell r="AC193" t="str">
            <v>Torma vald</v>
          </cell>
        </row>
        <row r="194">
          <cell r="AC194" t="str">
            <v>Tudulinna vald</v>
          </cell>
        </row>
        <row r="195">
          <cell r="AC195" t="str">
            <v>Tõlliste vald</v>
          </cell>
        </row>
        <row r="196">
          <cell r="AC196" t="str">
            <v>Tõrva linn</v>
          </cell>
        </row>
        <row r="197">
          <cell r="AC197" t="str">
            <v>Tõstamaa vald</v>
          </cell>
        </row>
        <row r="198">
          <cell r="AC198" t="str">
            <v>Tähtvere vald</v>
          </cell>
        </row>
        <row r="199">
          <cell r="AC199" t="str">
            <v>Türi vald</v>
          </cell>
        </row>
        <row r="200">
          <cell r="AC200" t="str">
            <v>Urvaste vald</v>
          </cell>
        </row>
        <row r="201">
          <cell r="AC201" t="str">
            <v>Vaivara vald</v>
          </cell>
        </row>
        <row r="202">
          <cell r="AC202" t="str">
            <v>Valga linn</v>
          </cell>
        </row>
        <row r="203">
          <cell r="AC203" t="str">
            <v>Valgjärve vald</v>
          </cell>
        </row>
        <row r="204">
          <cell r="AC204" t="str">
            <v>Valjala vald</v>
          </cell>
        </row>
        <row r="205">
          <cell r="AC205" t="str">
            <v>Vara vald</v>
          </cell>
        </row>
        <row r="206">
          <cell r="AC206" t="str">
            <v>Varbla vald</v>
          </cell>
        </row>
        <row r="207">
          <cell r="AC207" t="str">
            <v>Varstu vald</v>
          </cell>
        </row>
        <row r="208">
          <cell r="AC208" t="str">
            <v>Vasalemma vald</v>
          </cell>
        </row>
        <row r="209">
          <cell r="AC209" t="str">
            <v>Vastse-Kuuste vald</v>
          </cell>
        </row>
        <row r="210">
          <cell r="AC210" t="str">
            <v>Vastseliina vald</v>
          </cell>
        </row>
        <row r="211">
          <cell r="AC211" t="str">
            <v>Veriora vald</v>
          </cell>
        </row>
        <row r="212">
          <cell r="AC212" t="str">
            <v>Vigala vald</v>
          </cell>
        </row>
        <row r="213">
          <cell r="AC213" t="str">
            <v>Vihula vald</v>
          </cell>
        </row>
        <row r="214">
          <cell r="AC214" t="str">
            <v>Viimsi vald</v>
          </cell>
        </row>
        <row r="215">
          <cell r="AC215" t="str">
            <v>Viljandi linn</v>
          </cell>
        </row>
        <row r="216">
          <cell r="AC216" t="str">
            <v>Viljandi vald</v>
          </cell>
        </row>
        <row r="217">
          <cell r="AC217" t="str">
            <v>Vinni vald</v>
          </cell>
        </row>
        <row r="218">
          <cell r="AC218" t="str">
            <v>Viru-Nigula vald</v>
          </cell>
        </row>
        <row r="219">
          <cell r="AC219" t="str">
            <v>Vormsi vald</v>
          </cell>
        </row>
        <row r="220">
          <cell r="AC220" t="str">
            <v>Võhma linn</v>
          </cell>
        </row>
        <row r="221">
          <cell r="AC221" t="str">
            <v>Võnnu vald</v>
          </cell>
        </row>
        <row r="222">
          <cell r="AC222" t="str">
            <v>Võru linn</v>
          </cell>
        </row>
        <row r="223">
          <cell r="AC223" t="str">
            <v>Võru vald</v>
          </cell>
        </row>
        <row r="224">
          <cell r="AC224" t="str">
            <v>Väike-Maarja vald</v>
          </cell>
        </row>
        <row r="225">
          <cell r="AC225" t="str">
            <v>Vändra vald</v>
          </cell>
        </row>
        <row r="226">
          <cell r="AC226" t="str">
            <v>Vändra vald (alev)</v>
          </cell>
        </row>
        <row r="227">
          <cell r="AC227" t="str">
            <v>Värska vald</v>
          </cell>
        </row>
        <row r="228">
          <cell r="AC228" t="str">
            <v>Väätsa vald</v>
          </cell>
        </row>
        <row r="229">
          <cell r="AC229" t="str">
            <v>Õru vald</v>
          </cell>
        </row>
        <row r="230">
          <cell r="AC230" t="str">
            <v>Ülenurme vald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CAAB-4204-4E7F-9946-0CF02AB82766}">
  <sheetPr>
    <pageSetUpPr fitToPage="1"/>
  </sheetPr>
  <dimension ref="A1:BE42"/>
  <sheetViews>
    <sheetView tabSelected="1" topLeftCell="A5" zoomScaleNormal="100" zoomScalePageLayoutView="73" workbookViewId="0">
      <selection activeCell="K16" sqref="K16"/>
    </sheetView>
  </sheetViews>
  <sheetFormatPr defaultColWidth="9.3828125" defaultRowHeight="12.45" x14ac:dyDescent="0.3"/>
  <cols>
    <col min="1" max="1" width="7.53515625" style="1" customWidth="1"/>
    <col min="2" max="2" width="34" style="2" customWidth="1"/>
    <col min="3" max="8" width="13.921875" style="4" bestFit="1" customWidth="1"/>
    <col min="9" max="9" width="13.61328125" style="4" customWidth="1"/>
    <col min="10" max="10" width="8.53515625" style="4" customWidth="1"/>
    <col min="11" max="11" width="11.23046875" style="6" bestFit="1" customWidth="1"/>
    <col min="12" max="12" width="10.84375" style="4" bestFit="1" customWidth="1"/>
    <col min="13" max="13" width="8.765625" style="4" bestFit="1" customWidth="1"/>
    <col min="14" max="14" width="10.84375" style="4" bestFit="1" customWidth="1"/>
    <col min="15" max="15" width="12.23046875" style="4" bestFit="1" customWidth="1"/>
    <col min="16" max="16" width="5" style="4" customWidth="1"/>
    <col min="17" max="17" width="14.3828125" style="4" customWidth="1"/>
    <col min="18" max="18" width="21.3828125" style="4" customWidth="1"/>
    <col min="19" max="21" width="13.53515625" style="4" customWidth="1"/>
    <col min="22" max="22" width="14" style="1" customWidth="1"/>
    <col min="23" max="23" width="9" style="1" customWidth="1"/>
    <col min="24" max="24" width="15.53515625" style="1" customWidth="1"/>
    <col min="25" max="16384" width="9.3828125" style="1"/>
  </cols>
  <sheetData>
    <row r="1" spans="1:57" x14ac:dyDescent="0.3">
      <c r="G1" s="126" t="s">
        <v>43</v>
      </c>
      <c r="H1" s="126"/>
      <c r="I1" s="126"/>
    </row>
    <row r="2" spans="1:57" x14ac:dyDescent="0.3">
      <c r="C2" s="3"/>
      <c r="D2" s="3"/>
      <c r="F2" s="5"/>
      <c r="G2" s="125" t="s">
        <v>44</v>
      </c>
      <c r="H2" s="125"/>
      <c r="I2" s="125"/>
      <c r="R2" s="1"/>
      <c r="S2" s="5"/>
      <c r="T2" s="5"/>
      <c r="U2" s="5"/>
    </row>
    <row r="3" spans="1:57" ht="27.65" customHeight="1" x14ac:dyDescent="0.3">
      <c r="A3" s="7"/>
      <c r="C3" s="3"/>
      <c r="D3" s="3"/>
      <c r="G3" s="125"/>
      <c r="H3" s="125"/>
      <c r="I3" s="125"/>
      <c r="R3" s="1"/>
    </row>
    <row r="4" spans="1:57" x14ac:dyDescent="0.3">
      <c r="A4" s="7"/>
      <c r="I4" s="4" t="s">
        <v>42</v>
      </c>
      <c r="R4" s="1"/>
    </row>
    <row r="5" spans="1:57" x14ac:dyDescent="0.3">
      <c r="A5" s="8" t="s">
        <v>46</v>
      </c>
      <c r="B5" s="9"/>
      <c r="C5" s="1"/>
      <c r="R5" s="1"/>
    </row>
    <row r="6" spans="1:57" x14ac:dyDescent="0.3">
      <c r="A6" s="10" t="s">
        <v>0</v>
      </c>
      <c r="C6" s="1"/>
      <c r="R6" s="1"/>
    </row>
    <row r="7" spans="1:57" x14ac:dyDescent="0.3">
      <c r="A7" s="11" t="s">
        <v>1</v>
      </c>
      <c r="C7" s="1"/>
      <c r="D7" s="1"/>
      <c r="E7" s="1"/>
      <c r="F7" s="1"/>
      <c r="G7" s="1"/>
      <c r="H7" s="1"/>
      <c r="I7" s="1"/>
      <c r="J7" s="1"/>
      <c r="K7" s="12"/>
      <c r="L7" s="1"/>
      <c r="M7" s="1"/>
      <c r="N7" s="1"/>
      <c r="O7" s="1"/>
      <c r="P7" s="1"/>
      <c r="Q7" s="1"/>
      <c r="R7" s="1"/>
      <c r="S7" s="1"/>
      <c r="T7" s="1"/>
      <c r="U7" s="1"/>
    </row>
    <row r="8" spans="1:57" x14ac:dyDescent="0.3">
      <c r="A8" s="10"/>
      <c r="C8" s="13"/>
      <c r="D8" s="13"/>
      <c r="E8" s="13"/>
      <c r="F8" s="13"/>
      <c r="G8" s="13"/>
      <c r="H8" s="13"/>
      <c r="I8" s="13"/>
      <c r="J8" s="1"/>
      <c r="K8" s="12"/>
    </row>
    <row r="9" spans="1:57" ht="15" customHeight="1" x14ac:dyDescent="0.3">
      <c r="A9" s="118" t="s">
        <v>2</v>
      </c>
      <c r="B9" s="119" t="s">
        <v>3</v>
      </c>
      <c r="C9" s="120" t="s">
        <v>4</v>
      </c>
      <c r="D9" s="120"/>
      <c r="E9" s="120"/>
      <c r="F9" s="120"/>
      <c r="G9" s="120"/>
      <c r="H9" s="120"/>
      <c r="I9" s="15"/>
      <c r="J9" s="1"/>
      <c r="K9" s="12"/>
      <c r="L9" s="1"/>
      <c r="M9" s="1"/>
      <c r="N9" s="1"/>
      <c r="O9" s="1"/>
      <c r="P9" s="1"/>
      <c r="Q9" s="1"/>
    </row>
    <row r="10" spans="1:57" s="21" customFormat="1" x14ac:dyDescent="0.3">
      <c r="A10" s="118"/>
      <c r="B10" s="119"/>
      <c r="C10" s="16">
        <v>2022</v>
      </c>
      <c r="D10" s="16">
        <v>2023</v>
      </c>
      <c r="E10" s="16">
        <v>2024</v>
      </c>
      <c r="F10" s="16">
        <v>2025</v>
      </c>
      <c r="G10" s="17">
        <v>2026</v>
      </c>
      <c r="H10" s="18">
        <v>2027</v>
      </c>
      <c r="I10" s="13"/>
      <c r="J10" s="1"/>
      <c r="K10" s="12"/>
      <c r="L10" s="19"/>
      <c r="M10" s="19"/>
      <c r="N10" s="19"/>
      <c r="O10" s="20"/>
      <c r="P10" s="20"/>
      <c r="Q10" s="20"/>
    </row>
    <row r="11" spans="1:57" s="21" customFormat="1" ht="27" customHeight="1" x14ac:dyDescent="0.3">
      <c r="A11" s="118"/>
      <c r="B11" s="119"/>
      <c r="C11" s="22" t="s">
        <v>40</v>
      </c>
      <c r="D11" s="22" t="s">
        <v>40</v>
      </c>
      <c r="E11" s="23" t="s">
        <v>41</v>
      </c>
      <c r="F11" s="23" t="s">
        <v>5</v>
      </c>
      <c r="G11" s="24" t="s">
        <v>5</v>
      </c>
      <c r="H11" s="23" t="s">
        <v>5</v>
      </c>
      <c r="I11" s="25" t="s">
        <v>6</v>
      </c>
      <c r="J11" s="1"/>
      <c r="K11" s="12"/>
      <c r="L11" s="26"/>
      <c r="M11" s="26"/>
      <c r="N11" s="27"/>
      <c r="O11" s="28"/>
      <c r="P11" s="28"/>
      <c r="Q11" s="28"/>
    </row>
    <row r="12" spans="1:57" s="36" customFormat="1" x14ac:dyDescent="0.3">
      <c r="A12" s="29">
        <v>1</v>
      </c>
      <c r="B12" s="29">
        <v>2</v>
      </c>
      <c r="C12" s="30">
        <v>3</v>
      </c>
      <c r="D12" s="31">
        <v>4</v>
      </c>
      <c r="E12" s="32">
        <v>5</v>
      </c>
      <c r="F12" s="30">
        <v>6</v>
      </c>
      <c r="G12" s="31">
        <v>7</v>
      </c>
      <c r="H12" s="32">
        <v>8</v>
      </c>
      <c r="I12" s="33">
        <v>9</v>
      </c>
      <c r="J12" s="1"/>
      <c r="K12" s="12"/>
      <c r="L12" s="34"/>
      <c r="M12" s="35"/>
      <c r="O12" s="37"/>
      <c r="P12" s="37"/>
      <c r="Q12" s="37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</row>
    <row r="13" spans="1:57" s="45" customFormat="1" ht="13.5" customHeight="1" x14ac:dyDescent="0.3">
      <c r="A13" s="38" t="s">
        <v>7</v>
      </c>
      <c r="B13" s="39" t="s">
        <v>8</v>
      </c>
      <c r="C13" s="40">
        <f t="shared" ref="C13:G13" si="0">C14+C17</f>
        <v>1603160.41</v>
      </c>
      <c r="D13" s="40">
        <f t="shared" si="0"/>
        <v>4925807.42</v>
      </c>
      <c r="E13" s="40">
        <f>E14+E17</f>
        <v>4416041.49</v>
      </c>
      <c r="F13" s="40">
        <f>F14+F17</f>
        <v>4552405.25</v>
      </c>
      <c r="G13" s="41">
        <f t="shared" si="0"/>
        <v>4527242.96</v>
      </c>
      <c r="H13" s="42">
        <f>H14+H17</f>
        <v>68553.200000000012</v>
      </c>
      <c r="I13" s="42">
        <f>I14+I17</f>
        <v>20093210.73</v>
      </c>
      <c r="J13" s="1"/>
      <c r="K13" s="12"/>
      <c r="L13" s="43"/>
      <c r="M13" s="43"/>
      <c r="N13" s="43"/>
      <c r="O13" s="44"/>
      <c r="P13" s="44"/>
      <c r="Q13" s="44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</row>
    <row r="14" spans="1:57" s="45" customFormat="1" ht="24.9" x14ac:dyDescent="0.3">
      <c r="A14" s="46" t="s">
        <v>9</v>
      </c>
      <c r="B14" s="47" t="s">
        <v>10</v>
      </c>
      <c r="C14" s="48">
        <f>C15+C16</f>
        <v>1603160.41</v>
      </c>
      <c r="D14" s="48">
        <f t="shared" ref="D14:I14" si="1">D15+D16</f>
        <v>1269654.7400000002</v>
      </c>
      <c r="E14" s="48">
        <f>E15+E16</f>
        <v>9967.16</v>
      </c>
      <c r="F14" s="48">
        <f t="shared" si="1"/>
        <v>0</v>
      </c>
      <c r="G14" s="49">
        <f t="shared" si="1"/>
        <v>0</v>
      </c>
      <c r="H14" s="42">
        <f t="shared" si="1"/>
        <v>0</v>
      </c>
      <c r="I14" s="42">
        <f t="shared" si="1"/>
        <v>2882782.3099999996</v>
      </c>
      <c r="J14" s="1"/>
      <c r="K14" s="50"/>
      <c r="L14" s="43"/>
      <c r="M14" s="43"/>
      <c r="N14" s="43"/>
      <c r="O14" s="44"/>
      <c r="P14" s="44"/>
      <c r="Q14" s="44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</row>
    <row r="15" spans="1:57" s="58" customFormat="1" ht="25.4" customHeight="1" x14ac:dyDescent="0.3">
      <c r="A15" s="51" t="s">
        <v>11</v>
      </c>
      <c r="B15" s="52" t="s">
        <v>12</v>
      </c>
      <c r="C15" s="53">
        <v>73634.44</v>
      </c>
      <c r="D15" s="54">
        <v>92220.62</v>
      </c>
      <c r="E15" s="53">
        <v>9949.68</v>
      </c>
      <c r="F15" s="53">
        <v>0</v>
      </c>
      <c r="G15" s="55">
        <v>0</v>
      </c>
      <c r="H15" s="53">
        <v>0</v>
      </c>
      <c r="I15" s="54">
        <f>SUM(C15:H15)</f>
        <v>175804.74</v>
      </c>
      <c r="J15" s="1"/>
      <c r="K15" s="56"/>
      <c r="L15" s="56"/>
      <c r="M15" s="50"/>
      <c r="N15" s="56"/>
      <c r="O15" s="57"/>
      <c r="P15" s="57"/>
      <c r="Q15" s="57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</row>
    <row r="16" spans="1:57" s="60" customFormat="1" ht="24.9" x14ac:dyDescent="0.3">
      <c r="A16" s="51" t="s">
        <v>13</v>
      </c>
      <c r="B16" s="52" t="s">
        <v>10</v>
      </c>
      <c r="C16" s="53">
        <v>1529525.97</v>
      </c>
      <c r="D16" s="53">
        <v>1177434.1200000001</v>
      </c>
      <c r="E16" s="53">
        <v>17.48</v>
      </c>
      <c r="F16" s="53">
        <v>0</v>
      </c>
      <c r="G16" s="55">
        <v>0</v>
      </c>
      <c r="H16" s="53">
        <v>0</v>
      </c>
      <c r="I16" s="54">
        <f>SUM(C16:H16)</f>
        <v>2706977.57</v>
      </c>
      <c r="J16" s="1"/>
      <c r="K16" s="56"/>
      <c r="L16" s="56"/>
      <c r="M16" s="59"/>
      <c r="N16" s="56"/>
      <c r="O16" s="57"/>
      <c r="P16" s="57"/>
      <c r="Q16" s="57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</row>
    <row r="17" spans="1:57" s="65" customFormat="1" ht="37.299999999999997" x14ac:dyDescent="0.3">
      <c r="A17" s="61" t="s">
        <v>14</v>
      </c>
      <c r="B17" s="62" t="s">
        <v>15</v>
      </c>
      <c r="C17" s="48">
        <f t="shared" ref="C17:G17" si="2">SUM(C18:C19)</f>
        <v>0</v>
      </c>
      <c r="D17" s="48">
        <f t="shared" si="2"/>
        <v>3656152.6799999997</v>
      </c>
      <c r="E17" s="48">
        <f>SUM(E18:E19)</f>
        <v>4406074.33</v>
      </c>
      <c r="F17" s="48">
        <f>SUM(F18:F19)</f>
        <v>4552405.25</v>
      </c>
      <c r="G17" s="63">
        <f t="shared" si="2"/>
        <v>4527242.96</v>
      </c>
      <c r="H17" s="48">
        <f>SUM(H18:H19)</f>
        <v>68553.200000000012</v>
      </c>
      <c r="I17" s="48">
        <f>SUM(I18:I19)</f>
        <v>17210428.420000002</v>
      </c>
      <c r="J17" s="1"/>
      <c r="K17" s="12"/>
      <c r="L17" s="43"/>
      <c r="M17" s="64"/>
      <c r="N17" s="64"/>
      <c r="O17" s="44"/>
      <c r="P17" s="44"/>
      <c r="Q17" s="44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</row>
    <row r="18" spans="1:57" s="45" customFormat="1" x14ac:dyDescent="0.3">
      <c r="A18" s="66" t="s">
        <v>16</v>
      </c>
      <c r="B18" s="67" t="s">
        <v>12</v>
      </c>
      <c r="C18" s="68">
        <v>0</v>
      </c>
      <c r="D18" s="68">
        <v>166787.13</v>
      </c>
      <c r="E18" s="68">
        <v>157722.88</v>
      </c>
      <c r="F18" s="68">
        <f>189594.6+51200.39</f>
        <v>240794.99</v>
      </c>
      <c r="G18" s="69">
        <v>198291.6</v>
      </c>
      <c r="H18" s="53">
        <v>30506.400000000001</v>
      </c>
      <c r="I18" s="54">
        <f>SUM(C18:H18)</f>
        <v>794103</v>
      </c>
      <c r="J18" s="70"/>
      <c r="K18" s="71"/>
      <c r="L18" s="56"/>
      <c r="M18" s="72"/>
      <c r="N18" s="72"/>
      <c r="O18" s="57"/>
      <c r="P18" s="57"/>
      <c r="Q18" s="57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</row>
    <row r="19" spans="1:57" s="45" customFormat="1" x14ac:dyDescent="0.3">
      <c r="A19" s="51" t="s">
        <v>17</v>
      </c>
      <c r="B19" s="73" t="s">
        <v>18</v>
      </c>
      <c r="C19" s="53">
        <v>0</v>
      </c>
      <c r="D19" s="53">
        <v>3489365.55</v>
      </c>
      <c r="E19" s="53">
        <v>4248351.45</v>
      </c>
      <c r="F19" s="74">
        <f>4328951.37-17341.11</f>
        <v>4311610.26</v>
      </c>
      <c r="G19" s="74">
        <v>4328951.3600000003</v>
      </c>
      <c r="H19" s="74">
        <v>38046.800000000003</v>
      </c>
      <c r="I19" s="54">
        <f>SUM(C19:H19)</f>
        <v>16416325.420000002</v>
      </c>
      <c r="J19" s="70"/>
      <c r="K19" s="71"/>
      <c r="L19" s="56"/>
      <c r="M19" s="72"/>
      <c r="N19" s="72"/>
      <c r="O19" s="75"/>
      <c r="P19" s="75"/>
      <c r="Q19" s="75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</row>
    <row r="20" spans="1:57" s="58" customFormat="1" ht="14.25" customHeight="1" x14ac:dyDescent="0.3">
      <c r="A20" s="61" t="s">
        <v>19</v>
      </c>
      <c r="B20" s="76" t="s">
        <v>20</v>
      </c>
      <c r="C20" s="48">
        <f t="shared" ref="C20:H20" si="3">C22*0.15</f>
        <v>11045.165999999999</v>
      </c>
      <c r="D20" s="48">
        <f t="shared" si="3"/>
        <v>38851.162499999999</v>
      </c>
      <c r="E20" s="48">
        <f t="shared" si="3"/>
        <v>25150.883999999998</v>
      </c>
      <c r="F20" s="48">
        <f t="shared" si="3"/>
        <v>36119.248499999994</v>
      </c>
      <c r="G20" s="63">
        <f t="shared" si="3"/>
        <v>29743.739999999998</v>
      </c>
      <c r="H20" s="48">
        <f t="shared" si="3"/>
        <v>4575.96</v>
      </c>
      <c r="I20" s="48">
        <f>SUM(C20:H20)</f>
        <v>145486.16099999996</v>
      </c>
      <c r="J20" s="77"/>
      <c r="K20" s="78"/>
      <c r="L20" s="43"/>
      <c r="M20" s="43"/>
      <c r="N20" s="43"/>
      <c r="O20" s="44"/>
      <c r="P20" s="44"/>
      <c r="Q20" s="44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</row>
    <row r="21" spans="1:57" s="80" customFormat="1" ht="12.9" x14ac:dyDescent="0.3">
      <c r="A21" s="38" t="s">
        <v>21</v>
      </c>
      <c r="B21" s="79" t="s">
        <v>22</v>
      </c>
      <c r="C21" s="48">
        <f>C20+C13</f>
        <v>1614205.5759999999</v>
      </c>
      <c r="D21" s="48">
        <f t="shared" ref="D21:G21" si="4">D20+D13</f>
        <v>4964658.5824999996</v>
      </c>
      <c r="E21" s="48">
        <f>E20+E13</f>
        <v>4441192.3739999998</v>
      </c>
      <c r="F21" s="48">
        <f>F20+F13</f>
        <v>4588524.4984999998</v>
      </c>
      <c r="G21" s="63">
        <f t="shared" si="4"/>
        <v>4556986.7</v>
      </c>
      <c r="H21" s="48">
        <f>H20+H13</f>
        <v>73129.160000000018</v>
      </c>
      <c r="I21" s="48">
        <f>SUM(C21:H21)</f>
        <v>20238696.890999999</v>
      </c>
      <c r="J21" s="77"/>
      <c r="K21" s="78"/>
      <c r="L21" s="43"/>
      <c r="M21" s="43"/>
      <c r="N21" s="43"/>
      <c r="O21" s="43"/>
      <c r="P21" s="43"/>
      <c r="Q21" s="43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</row>
    <row r="22" spans="1:57" s="58" customFormat="1" x14ac:dyDescent="0.3">
      <c r="A22" s="61" t="s">
        <v>23</v>
      </c>
      <c r="B22" s="81" t="s">
        <v>24</v>
      </c>
      <c r="C22" s="48">
        <f>C15+C18</f>
        <v>73634.44</v>
      </c>
      <c r="D22" s="48">
        <f t="shared" ref="D22:H22" si="5">D15+D18</f>
        <v>259007.75</v>
      </c>
      <c r="E22" s="48">
        <f>E15+E18</f>
        <v>167672.56</v>
      </c>
      <c r="F22" s="48">
        <f t="shared" si="5"/>
        <v>240794.99</v>
      </c>
      <c r="G22" s="63">
        <f t="shared" si="5"/>
        <v>198291.6</v>
      </c>
      <c r="H22" s="48">
        <f t="shared" si="5"/>
        <v>30506.400000000001</v>
      </c>
      <c r="I22" s="48">
        <f>SUM(C22:H22)</f>
        <v>969907.74</v>
      </c>
      <c r="J22" s="77"/>
      <c r="K22" s="78"/>
      <c r="L22" s="43"/>
      <c r="M22" s="43"/>
      <c r="N22" s="43"/>
      <c r="O22" s="43"/>
      <c r="P22" s="43"/>
      <c r="Q22" s="43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57" s="58" customFormat="1" x14ac:dyDescent="0.3">
      <c r="A23" s="61" t="s">
        <v>25</v>
      </c>
      <c r="B23" s="81" t="s">
        <v>26</v>
      </c>
      <c r="C23" s="48">
        <f>SUM(C24-C21)</f>
        <v>18624491.314999998</v>
      </c>
      <c r="D23" s="48">
        <f>SUM(C23-D21)</f>
        <v>13659832.732499998</v>
      </c>
      <c r="E23" s="48">
        <f>SUM(D23-E21)</f>
        <v>9218640.3584999982</v>
      </c>
      <c r="F23" s="48">
        <f>SUM(E23-F21)</f>
        <v>4630115.8599999985</v>
      </c>
      <c r="G23" s="63">
        <f>SUM(F23-G21)</f>
        <v>73129.159999998286</v>
      </c>
      <c r="H23" s="42">
        <f>SUM(G23-H21)</f>
        <v>-1.7316779121756554E-9</v>
      </c>
      <c r="I23" s="84"/>
      <c r="J23" s="77"/>
      <c r="K23" s="78"/>
      <c r="L23" s="43"/>
      <c r="M23" s="43"/>
      <c r="N23" s="43"/>
      <c r="O23" s="44"/>
      <c r="P23" s="44"/>
      <c r="Q23" s="44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</row>
    <row r="24" spans="1:57" s="45" customFormat="1" ht="14.25" customHeight="1" x14ac:dyDescent="0.4">
      <c r="A24" s="61" t="s">
        <v>27</v>
      </c>
      <c r="B24" s="82" t="s">
        <v>45</v>
      </c>
      <c r="C24" s="83">
        <f>I21</f>
        <v>20238696.890999999</v>
      </c>
      <c r="D24" s="127"/>
      <c r="E24" s="128"/>
      <c r="F24" s="128"/>
      <c r="G24" s="128"/>
      <c r="H24" s="128"/>
      <c r="I24" s="129"/>
      <c r="J24" s="77"/>
      <c r="K24" s="85"/>
      <c r="L24" s="43"/>
      <c r="M24" s="56"/>
      <c r="N24" s="56"/>
      <c r="O24" s="56"/>
      <c r="P24" s="56"/>
      <c r="Q24" s="56"/>
      <c r="R24" s="4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</row>
    <row r="25" spans="1:57" s="45" customFormat="1" ht="14.25" customHeight="1" x14ac:dyDescent="0.3">
      <c r="A25" s="77"/>
      <c r="B25" s="86"/>
      <c r="C25" s="87"/>
      <c r="D25" s="88"/>
      <c r="E25" s="88"/>
      <c r="I25" s="56"/>
      <c r="J25" s="56"/>
      <c r="K25" s="56"/>
      <c r="L25" s="58"/>
      <c r="M25" s="56"/>
      <c r="N25" s="56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</row>
    <row r="26" spans="1:57" x14ac:dyDescent="0.3">
      <c r="B26" s="1"/>
      <c r="C26" s="89"/>
      <c r="D26" s="89"/>
      <c r="E26" s="89"/>
      <c r="F26" s="1"/>
      <c r="G26" s="1"/>
      <c r="H26" s="1"/>
      <c r="I26" s="56"/>
      <c r="J26" s="56"/>
      <c r="K26" s="56"/>
      <c r="L26" s="56"/>
      <c r="M26" s="1"/>
      <c r="N26" s="1"/>
      <c r="O26" s="1"/>
      <c r="P26" s="21"/>
      <c r="Q26" s="36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</row>
    <row r="27" spans="1:57" x14ac:dyDescent="0.3">
      <c r="A27" s="90" t="s">
        <v>28</v>
      </c>
      <c r="B27" s="91"/>
      <c r="L27" s="56"/>
      <c r="Q27" s="92"/>
      <c r="R27" s="36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</row>
    <row r="28" spans="1:57" ht="24" customHeight="1" x14ac:dyDescent="0.3">
      <c r="A28" s="10"/>
      <c r="Q28" s="87"/>
      <c r="R28" s="92"/>
      <c r="T28" s="1"/>
      <c r="U28" s="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</row>
    <row r="29" spans="1:57" s="36" customFormat="1" ht="13.4" customHeight="1" x14ac:dyDescent="0.3">
      <c r="A29" s="93"/>
      <c r="B29" s="14" t="s">
        <v>4</v>
      </c>
      <c r="C29" s="121">
        <v>2022</v>
      </c>
      <c r="D29" s="122"/>
      <c r="E29" s="121">
        <v>2023</v>
      </c>
      <c r="F29" s="122"/>
      <c r="G29" s="123">
        <v>2024</v>
      </c>
      <c r="H29" s="124"/>
      <c r="I29" s="123">
        <v>2025</v>
      </c>
      <c r="J29" s="124"/>
      <c r="K29" s="123">
        <v>2026</v>
      </c>
      <c r="L29" s="124"/>
      <c r="M29" s="123">
        <v>2027</v>
      </c>
      <c r="N29" s="124"/>
      <c r="O29" s="117"/>
      <c r="P29" s="117"/>
      <c r="Q29" s="21"/>
      <c r="R29" s="87"/>
      <c r="T29" s="94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</row>
    <row r="30" spans="1:57" s="36" customFormat="1" ht="12.75" customHeight="1" x14ac:dyDescent="0.3">
      <c r="A30" s="14" t="s">
        <v>2</v>
      </c>
      <c r="B30" s="14" t="s">
        <v>29</v>
      </c>
      <c r="C30" s="14" t="s">
        <v>30</v>
      </c>
      <c r="D30" s="14" t="s">
        <v>31</v>
      </c>
      <c r="E30" s="14" t="s">
        <v>30</v>
      </c>
      <c r="F30" s="14" t="s">
        <v>31</v>
      </c>
      <c r="G30" s="14" t="s">
        <v>30</v>
      </c>
      <c r="H30" s="14" t="s">
        <v>31</v>
      </c>
      <c r="I30" s="14" t="s">
        <v>30</v>
      </c>
      <c r="J30" s="14" t="s">
        <v>31</v>
      </c>
      <c r="K30" s="14" t="s">
        <v>30</v>
      </c>
      <c r="L30" s="14" t="s">
        <v>31</v>
      </c>
      <c r="M30" s="14" t="s">
        <v>30</v>
      </c>
      <c r="N30" s="14" t="s">
        <v>31</v>
      </c>
      <c r="O30" s="14" t="s">
        <v>32</v>
      </c>
      <c r="P30" s="14"/>
      <c r="Q30" s="21"/>
      <c r="R30" s="21"/>
      <c r="S30" s="95"/>
      <c r="T30" s="95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</row>
    <row r="31" spans="1:57" s="11" customFormat="1" ht="14.25" customHeight="1" x14ac:dyDescent="0.3">
      <c r="A31" s="96">
        <v>1</v>
      </c>
      <c r="B31" s="97" t="s">
        <v>33</v>
      </c>
      <c r="C31" s="98">
        <f>C21</f>
        <v>1614205.5759999999</v>
      </c>
      <c r="D31" s="99"/>
      <c r="E31" s="98">
        <f>D21</f>
        <v>4964658.5824999996</v>
      </c>
      <c r="F31" s="99"/>
      <c r="G31" s="100">
        <f>E21</f>
        <v>4441192.3739999998</v>
      </c>
      <c r="H31" s="99"/>
      <c r="I31" s="100">
        <f>F21</f>
        <v>4588524.4984999998</v>
      </c>
      <c r="J31" s="99"/>
      <c r="K31" s="100">
        <f>G21</f>
        <v>4556986.7</v>
      </c>
      <c r="L31" s="99"/>
      <c r="M31" s="100">
        <f>H21</f>
        <v>73129.160000000018</v>
      </c>
      <c r="N31" s="99"/>
      <c r="O31" s="100">
        <f>SUM(C31,E31,G31,I31,K31,M31)</f>
        <v>20238696.890999999</v>
      </c>
      <c r="P31" s="99"/>
      <c r="Q31" s="21"/>
      <c r="R31" s="21"/>
      <c r="S31" s="101"/>
      <c r="T31" s="102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</row>
    <row r="32" spans="1:57" s="11" customFormat="1" ht="14.25" customHeight="1" x14ac:dyDescent="0.3">
      <c r="A32" s="96">
        <v>2</v>
      </c>
      <c r="B32" s="103" t="s">
        <v>34</v>
      </c>
      <c r="C32" s="98">
        <f>C33+C34</f>
        <v>1614205.5759999999</v>
      </c>
      <c r="D32" s="104">
        <f>C32/C31*100</f>
        <v>100</v>
      </c>
      <c r="E32" s="98">
        <f>E33+E34</f>
        <v>4964658.5824999996</v>
      </c>
      <c r="F32" s="104">
        <f>E32/E31*100</f>
        <v>100</v>
      </c>
      <c r="G32" s="98">
        <f>G33+G34</f>
        <v>4441192.3739999998</v>
      </c>
      <c r="H32" s="104">
        <f>G32/G31*100</f>
        <v>100</v>
      </c>
      <c r="I32" s="100">
        <f>I33+I34</f>
        <v>4588524.4984999998</v>
      </c>
      <c r="J32" s="104">
        <f>I32/I31*100</f>
        <v>100</v>
      </c>
      <c r="K32" s="100">
        <f>K33+K34</f>
        <v>4556986.7</v>
      </c>
      <c r="L32" s="104">
        <f>K32/K31*100</f>
        <v>100</v>
      </c>
      <c r="M32" s="100">
        <f>M33+M34</f>
        <v>73129.160000000018</v>
      </c>
      <c r="N32" s="104">
        <f>M32/M31*100</f>
        <v>100</v>
      </c>
      <c r="O32" s="100">
        <f>SUM(C32,E32,G32,I32,K32,M32)</f>
        <v>20238696.890999999</v>
      </c>
      <c r="P32" s="104">
        <v>100</v>
      </c>
      <c r="Q32" s="102"/>
      <c r="R32" s="105"/>
      <c r="S32" s="101"/>
      <c r="T32" s="106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</row>
    <row r="33" spans="1:21" s="11" customFormat="1" ht="13.5" customHeight="1" x14ac:dyDescent="0.3">
      <c r="A33" s="107" t="s">
        <v>35</v>
      </c>
      <c r="B33" s="108" t="s">
        <v>36</v>
      </c>
      <c r="C33" s="109">
        <f>C31*70/100</f>
        <v>1129943.9031999998</v>
      </c>
      <c r="D33" s="110">
        <v>70</v>
      </c>
      <c r="E33" s="109">
        <f>E31*70/100</f>
        <v>3475261.0077499999</v>
      </c>
      <c r="F33" s="110">
        <v>70</v>
      </c>
      <c r="G33" s="109">
        <f>G31*70/100</f>
        <v>3108834.6617999999</v>
      </c>
      <c r="H33" s="110">
        <v>70</v>
      </c>
      <c r="I33" s="111">
        <f>I31*70/100</f>
        <v>3211967.1489499998</v>
      </c>
      <c r="J33" s="110">
        <v>70</v>
      </c>
      <c r="K33" s="111">
        <f>K31*70/100</f>
        <v>3189890.69</v>
      </c>
      <c r="L33" s="110">
        <v>70</v>
      </c>
      <c r="M33" s="111">
        <f>M31*70/100</f>
        <v>51190.412000000011</v>
      </c>
      <c r="N33" s="110">
        <v>70</v>
      </c>
      <c r="O33" s="100">
        <f>SUM(C33,E33,G33,I33,K33,M33)</f>
        <v>14167087.8237</v>
      </c>
      <c r="P33" s="110">
        <v>70</v>
      </c>
      <c r="Q33" s="102"/>
      <c r="R33" s="105"/>
      <c r="S33" s="101"/>
      <c r="T33" s="89"/>
    </row>
    <row r="34" spans="1:21" s="11" customFormat="1" ht="15" customHeight="1" x14ac:dyDescent="0.3">
      <c r="A34" s="107" t="s">
        <v>37</v>
      </c>
      <c r="B34" s="112" t="s">
        <v>38</v>
      </c>
      <c r="C34" s="109">
        <f>C31*30/100</f>
        <v>484261.67279999994</v>
      </c>
      <c r="D34" s="113">
        <v>30</v>
      </c>
      <c r="E34" s="109">
        <f>E31*30/100</f>
        <v>1489397.5747499999</v>
      </c>
      <c r="F34" s="110">
        <f>E34/E31*100</f>
        <v>30</v>
      </c>
      <c r="G34" s="109">
        <f>G31*30/100</f>
        <v>1332357.7122</v>
      </c>
      <c r="H34" s="110">
        <f>G34/G31*100</f>
        <v>30</v>
      </c>
      <c r="I34" s="111">
        <f>I31*30/100</f>
        <v>1376557.3495499999</v>
      </c>
      <c r="J34" s="110">
        <f>I34/I31*100</f>
        <v>30</v>
      </c>
      <c r="K34" s="111">
        <f>K31*30/100</f>
        <v>1367096.01</v>
      </c>
      <c r="L34" s="110">
        <f>K34/K31*100</f>
        <v>30</v>
      </c>
      <c r="M34" s="111">
        <f>M31*30/100</f>
        <v>21938.748000000007</v>
      </c>
      <c r="N34" s="110">
        <f>M34/M31*100</f>
        <v>30.000000000000004</v>
      </c>
      <c r="O34" s="100">
        <f>SUM(C34,E34,G34,I34,K34,M34)</f>
        <v>6071609.0672999993</v>
      </c>
      <c r="P34" s="110">
        <v>30</v>
      </c>
      <c r="Q34" s="102"/>
      <c r="R34" s="105"/>
      <c r="S34" s="101"/>
      <c r="T34" s="89"/>
    </row>
    <row r="35" spans="1:21" s="11" customFormat="1" ht="18" customHeight="1" x14ac:dyDescent="0.3">
      <c r="A35" s="96">
        <v>3</v>
      </c>
      <c r="B35" s="103" t="s">
        <v>39</v>
      </c>
      <c r="C35" s="104">
        <v>0</v>
      </c>
      <c r="D35" s="11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21"/>
      <c r="R35" s="21"/>
      <c r="S35" s="106"/>
      <c r="T35" s="106"/>
    </row>
    <row r="36" spans="1:21" s="11" customFormat="1" ht="23.15" customHeight="1" x14ac:dyDescent="0.3">
      <c r="A36" s="115"/>
      <c r="B36" s="86"/>
      <c r="C36" s="106"/>
      <c r="D36" s="11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21"/>
      <c r="R36" s="21"/>
      <c r="S36" s="106"/>
      <c r="T36" s="106"/>
    </row>
    <row r="37" spans="1:21" s="11" customFormat="1" ht="18" customHeight="1" x14ac:dyDescent="0.3">
      <c r="A37" s="115"/>
      <c r="B37" s="86"/>
      <c r="C37" s="106"/>
      <c r="D37" s="116"/>
      <c r="E37" s="106"/>
      <c r="F37" s="106"/>
      <c r="G37" s="106"/>
      <c r="H37" s="106"/>
      <c r="I37" s="4"/>
      <c r="J37" s="4"/>
      <c r="K37" s="6"/>
      <c r="L37" s="4"/>
      <c r="M37" s="4"/>
      <c r="N37" s="4"/>
      <c r="O37" s="4"/>
      <c r="P37" s="4"/>
      <c r="Q37" s="58"/>
      <c r="R37" s="21"/>
      <c r="S37" s="106"/>
      <c r="T37" s="106"/>
    </row>
    <row r="38" spans="1:21" x14ac:dyDescent="0.3">
      <c r="B38" s="1"/>
      <c r="C38" s="1"/>
      <c r="D38" s="1"/>
      <c r="E38" s="1"/>
      <c r="F38" s="1"/>
      <c r="G38" s="1"/>
      <c r="H38" s="1"/>
      <c r="Q38" s="56"/>
      <c r="R38" s="58"/>
      <c r="S38" s="1"/>
      <c r="T38" s="1"/>
      <c r="U38" s="1"/>
    </row>
    <row r="39" spans="1:21" x14ac:dyDescent="0.3">
      <c r="B39" s="1"/>
      <c r="C39" s="1"/>
      <c r="D39" s="1"/>
      <c r="E39" s="1"/>
      <c r="F39" s="1"/>
      <c r="G39" s="1"/>
      <c r="H39" s="1"/>
      <c r="Q39" s="56"/>
      <c r="R39" s="56"/>
      <c r="S39" s="1"/>
      <c r="T39" s="1"/>
      <c r="U39" s="1"/>
    </row>
    <row r="40" spans="1:21" x14ac:dyDescent="0.3">
      <c r="B40" s="1"/>
      <c r="C40" s="1"/>
      <c r="D40" s="1"/>
      <c r="E40" s="1"/>
      <c r="F40" s="1"/>
      <c r="G40" s="1"/>
      <c r="H40" s="1"/>
      <c r="R40" s="56"/>
      <c r="S40" s="1"/>
      <c r="T40" s="1"/>
      <c r="U40" s="1"/>
    </row>
    <row r="41" spans="1:21" x14ac:dyDescent="0.3">
      <c r="B41" s="1"/>
      <c r="C41" s="1"/>
      <c r="E41" s="1"/>
      <c r="F41" s="1"/>
      <c r="G41" s="1"/>
      <c r="H41" s="1"/>
      <c r="S41" s="1"/>
      <c r="T41" s="1"/>
      <c r="U41" s="1"/>
    </row>
    <row r="42" spans="1:21" x14ac:dyDescent="0.3">
      <c r="B42" s="1"/>
      <c r="C42" s="1"/>
      <c r="E42" s="1"/>
      <c r="F42" s="1"/>
      <c r="G42" s="1"/>
      <c r="H42" s="1"/>
      <c r="S42" s="1"/>
      <c r="T42" s="1"/>
      <c r="U42" s="1"/>
    </row>
  </sheetData>
  <mergeCells count="13">
    <mergeCell ref="G2:I3"/>
    <mergeCell ref="G1:I1"/>
    <mergeCell ref="I29:J29"/>
    <mergeCell ref="K29:L29"/>
    <mergeCell ref="M29:N29"/>
    <mergeCell ref="D24:I24"/>
    <mergeCell ref="O29:P29"/>
    <mergeCell ref="A9:A11"/>
    <mergeCell ref="B9:B11"/>
    <mergeCell ref="C9:H9"/>
    <mergeCell ref="C29:D29"/>
    <mergeCell ref="E29:F29"/>
    <mergeCell ref="G29:H29"/>
  </mergeCells>
  <pageMargins left="0.7" right="0.7" top="0.75" bottom="0.75" header="0.3" footer="0.3"/>
  <pageSetup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TAT eelarve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Viktooria Iljin</dc:creator>
  <cp:lastModifiedBy>Marilin Sternhof - SOM</cp:lastModifiedBy>
  <dcterms:created xsi:type="dcterms:W3CDTF">2025-04-29T14:10:29Z</dcterms:created>
  <dcterms:modified xsi:type="dcterms:W3CDTF">2025-05-09T13:09:15Z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-964206866</vt:i4>
  </property>
  <property fmtid="{D5CDD505-2E9C-101B-9397-08002B2CF9AE}" pid="3" name="_NewReviewCycle">
    <vt:lpwstr/>
  </property>
  <property fmtid="{D5CDD505-2E9C-101B-9397-08002B2CF9AE}" pid="4" name="_EmailSubject">
    <vt:lpwstr>ISTE TAT muutmine (eelarve)</vt:lpwstr>
  </property>
  <property fmtid="{D5CDD505-2E9C-101B-9397-08002B2CF9AE}" pid="5" name="_AuthorEmail">
    <vt:lpwstr>viktooria.iljin@sotsiaalkindlustusamet.ee</vt:lpwstr>
  </property>
  <property fmtid="{D5CDD505-2E9C-101B-9397-08002B2CF9AE}" pid="6" name="_AuthorEmailDisplayName">
    <vt:lpwstr>Viktooria Iljin</vt:lpwstr>
  </property>
  <property fmtid="{D5CDD505-2E9C-101B-9397-08002B2CF9AE}" pid="7" name="_ReviewingToolsShownOnce">
    <vt:lpwstr/>
  </property>
  <property fmtid="{D5CDD505-2E9C-101B-9397-08002B2CF9AE}" pid="8" name="MSIP_Label_defa4170-0d19-0005-0004-bc88714345d2_Enabled">
    <vt:lpwstr>true</vt:lpwstr>
  </property>
  <property fmtid="{D5CDD505-2E9C-101B-9397-08002B2CF9AE}" pid="9" name="MSIP_Label_defa4170-0d19-0005-0004-bc88714345d2_SetDate">
    <vt:lpwstr>2025-05-06T10:00:30Z</vt:lpwstr>
  </property>
  <property fmtid="{D5CDD505-2E9C-101B-9397-08002B2CF9AE}" pid="10" name="MSIP_Label_defa4170-0d19-0005-0004-bc88714345d2_Method">
    <vt:lpwstr>Standard</vt:lpwstr>
  </property>
  <property fmtid="{D5CDD505-2E9C-101B-9397-08002B2CF9AE}" pid="11" name="MSIP_Label_defa4170-0d19-0005-0004-bc88714345d2_Name">
    <vt:lpwstr>defa4170-0d19-0005-0004-bc88714345d2</vt:lpwstr>
  </property>
  <property fmtid="{D5CDD505-2E9C-101B-9397-08002B2CF9AE}" pid="12" name="MSIP_Label_defa4170-0d19-0005-0004-bc88714345d2_SiteId">
    <vt:lpwstr>8fe098d2-428d-4bd4-9803-7195fe96f0e2</vt:lpwstr>
  </property>
  <property fmtid="{D5CDD505-2E9C-101B-9397-08002B2CF9AE}" pid="13" name="MSIP_Label_defa4170-0d19-0005-0004-bc88714345d2_ActionId">
    <vt:lpwstr>6962d6c7-633e-4cca-b2df-8a43fb28a898</vt:lpwstr>
  </property>
  <property fmtid="{D5CDD505-2E9C-101B-9397-08002B2CF9AE}" pid="14" name="MSIP_Label_defa4170-0d19-0005-0004-bc88714345d2_ContentBits">
    <vt:lpwstr>0</vt:lpwstr>
  </property>
  <property fmtid="{D5CDD505-2E9C-101B-9397-08002B2CF9AE}" pid="15" name="MSIP_Label_defa4170-0d19-0005-0004-bc88714345d2_Tag">
    <vt:lpwstr>10, 3, 0, 1</vt:lpwstr>
  </property>
</Properties>
</file>