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retk\Desktop\"/>
    </mc:Choice>
  </mc:AlternateContent>
  <xr:revisionPtr revIDLastSave="0" documentId="8_{BB042DD0-C038-4E3C-8C06-955ACD3AAB64}" xr6:coauthVersionLast="44" xr6:coauthVersionMax="44" xr10:uidLastSave="{00000000-0000-0000-0000-000000000000}"/>
  <bookViews>
    <workbookView xWindow="-120" yWindow="-120" windowWidth="29040" windowHeight="17640" xr2:uid="{7D6DDBEB-47B7-4770-B4F5-EF110F0A2DCB}"/>
  </bookViews>
  <sheets>
    <sheet name="Investeeringu annuiteetgraaf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9" i="1" l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A39" i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E38" i="1" l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F15" i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E15" i="1"/>
  <c r="C15" i="1"/>
  <c r="D15" i="1" s="1"/>
  <c r="A15" i="1"/>
  <c r="D8" i="1"/>
  <c r="D9" i="1" s="1"/>
  <c r="G15" i="1" l="1"/>
  <c r="C16" i="1" s="1"/>
  <c r="G16" i="1" s="1"/>
  <c r="C17" i="1" s="1"/>
  <c r="D16" i="1" l="1"/>
  <c r="G17" i="1"/>
  <c r="C18" i="1" s="1"/>
  <c r="D17" i="1"/>
  <c r="D18" i="1" l="1"/>
  <c r="G18" i="1"/>
  <c r="C19" i="1" s="1"/>
  <c r="G19" i="1" l="1"/>
  <c r="C20" i="1" s="1"/>
  <c r="D19" i="1"/>
  <c r="D20" i="1" l="1"/>
  <c r="G20" i="1"/>
  <c r="C21" i="1" s="1"/>
  <c r="G21" i="1" l="1"/>
  <c r="C22" i="1" s="1"/>
  <c r="D21" i="1"/>
  <c r="D22" i="1" l="1"/>
  <c r="G22" i="1"/>
  <c r="C23" i="1" s="1"/>
  <c r="G23" i="1" l="1"/>
  <c r="C24" i="1" s="1"/>
  <c r="D23" i="1"/>
  <c r="D24" i="1" l="1"/>
  <c r="G24" i="1"/>
  <c r="C25" i="1" s="1"/>
  <c r="G25" i="1" l="1"/>
  <c r="C26" i="1" s="1"/>
  <c r="D25" i="1"/>
  <c r="D26" i="1" l="1"/>
  <c r="G26" i="1"/>
  <c r="C27" i="1" s="1"/>
  <c r="G27" i="1" l="1"/>
  <c r="C28" i="1" s="1"/>
  <c r="D27" i="1"/>
  <c r="D28" i="1" l="1"/>
  <c r="G28" i="1"/>
  <c r="C29" i="1" s="1"/>
  <c r="G29" i="1" l="1"/>
  <c r="C30" i="1" s="1"/>
  <c r="D29" i="1"/>
  <c r="D30" i="1" l="1"/>
  <c r="G30" i="1"/>
  <c r="C31" i="1" s="1"/>
  <c r="G31" i="1" l="1"/>
  <c r="C32" i="1" s="1"/>
  <c r="D31" i="1"/>
  <c r="D32" i="1" l="1"/>
  <c r="G32" i="1"/>
  <c r="C33" i="1" s="1"/>
  <c r="G33" i="1" l="1"/>
  <c r="C34" i="1" s="1"/>
  <c r="D33" i="1"/>
  <c r="D34" i="1" l="1"/>
  <c r="G34" i="1"/>
  <c r="C35" i="1" s="1"/>
  <c r="G35" i="1" l="1"/>
  <c r="C36" i="1" s="1"/>
  <c r="D35" i="1"/>
  <c r="D36" i="1" l="1"/>
  <c r="G36" i="1"/>
  <c r="C37" i="1" s="1"/>
  <c r="G37" i="1" l="1"/>
  <c r="C38" i="1" s="1"/>
  <c r="D37" i="1"/>
  <c r="D38" i="1" l="1"/>
  <c r="G38" i="1"/>
  <c r="C39" i="1" s="1"/>
  <c r="D39" i="1" l="1"/>
  <c r="G39" i="1"/>
  <c r="C40" i="1" s="1"/>
  <c r="G40" i="1" l="1"/>
  <c r="C41" i="1" s="1"/>
  <c r="D40" i="1"/>
  <c r="G41" i="1" l="1"/>
  <c r="C42" i="1" s="1"/>
  <c r="D41" i="1"/>
  <c r="D42" i="1" l="1"/>
  <c r="G42" i="1"/>
  <c r="C43" i="1" s="1"/>
  <c r="G43" i="1" l="1"/>
  <c r="C44" i="1" s="1"/>
  <c r="D43" i="1"/>
  <c r="G44" i="1" l="1"/>
  <c r="C45" i="1" s="1"/>
  <c r="D44" i="1"/>
  <c r="G45" i="1" l="1"/>
  <c r="C46" i="1" s="1"/>
  <c r="D45" i="1"/>
  <c r="D46" i="1" l="1"/>
  <c r="G46" i="1"/>
  <c r="C47" i="1" s="1"/>
  <c r="G47" i="1" l="1"/>
  <c r="C48" i="1" s="1"/>
  <c r="D47" i="1"/>
  <c r="G48" i="1" l="1"/>
  <c r="C49" i="1" s="1"/>
  <c r="D48" i="1"/>
  <c r="G49" i="1" l="1"/>
  <c r="C50" i="1" s="1"/>
  <c r="D49" i="1"/>
  <c r="D50" i="1" l="1"/>
  <c r="G50" i="1"/>
  <c r="C51" i="1" s="1"/>
  <c r="G51" i="1" l="1"/>
  <c r="C52" i="1" s="1"/>
  <c r="D51" i="1"/>
  <c r="G52" i="1" l="1"/>
  <c r="C53" i="1" s="1"/>
  <c r="D52" i="1"/>
  <c r="G53" i="1" l="1"/>
  <c r="C54" i="1" s="1"/>
  <c r="D53" i="1"/>
  <c r="D54" i="1" l="1"/>
  <c r="G54" i="1"/>
  <c r="C55" i="1" s="1"/>
  <c r="G55" i="1" l="1"/>
  <c r="C56" i="1" s="1"/>
  <c r="D55" i="1"/>
  <c r="G56" i="1" l="1"/>
  <c r="C57" i="1" s="1"/>
  <c r="D56" i="1"/>
  <c r="G57" i="1" l="1"/>
  <c r="C58" i="1" s="1"/>
  <c r="D57" i="1"/>
  <c r="G58" i="1" l="1"/>
  <c r="C59" i="1" s="1"/>
  <c r="D58" i="1"/>
  <c r="G59" i="1" l="1"/>
  <c r="C60" i="1" s="1"/>
  <c r="D59" i="1"/>
  <c r="G60" i="1" l="1"/>
  <c r="C61" i="1" s="1"/>
  <c r="D60" i="1"/>
  <c r="G61" i="1" l="1"/>
  <c r="C62" i="1" s="1"/>
  <c r="D61" i="1"/>
  <c r="D62" i="1" l="1"/>
  <c r="G62" i="1"/>
  <c r="C63" i="1" s="1"/>
  <c r="G63" i="1" l="1"/>
  <c r="C64" i="1" s="1"/>
  <c r="D63" i="1"/>
  <c r="G64" i="1" l="1"/>
  <c r="C65" i="1" s="1"/>
  <c r="D64" i="1"/>
  <c r="G65" i="1" l="1"/>
  <c r="C66" i="1" s="1"/>
  <c r="D65" i="1"/>
  <c r="D66" i="1" l="1"/>
  <c r="G66" i="1"/>
  <c r="C67" i="1" s="1"/>
  <c r="G67" i="1" l="1"/>
  <c r="C68" i="1" s="1"/>
  <c r="D67" i="1"/>
  <c r="D68" i="1" l="1"/>
  <c r="G68" i="1"/>
  <c r="C69" i="1" s="1"/>
  <c r="D69" i="1" l="1"/>
  <c r="G69" i="1"/>
  <c r="C70" i="1" s="1"/>
  <c r="D70" i="1" l="1"/>
  <c r="G70" i="1"/>
  <c r="C71" i="1" s="1"/>
  <c r="D71" i="1" l="1"/>
  <c r="G71" i="1"/>
  <c r="C72" i="1" s="1"/>
  <c r="D72" i="1" l="1"/>
  <c r="G72" i="1"/>
  <c r="C73" i="1" s="1"/>
  <c r="G73" i="1" l="1"/>
  <c r="C74" i="1" s="1"/>
  <c r="D73" i="1"/>
  <c r="G74" i="1" l="1"/>
  <c r="D74" i="1"/>
</calcChain>
</file>

<file path=xl/sharedStrings.xml><?xml version="1.0" encoding="utf-8"?>
<sst xmlns="http://schemas.openxmlformats.org/spreadsheetml/2006/main" count="17" uniqueCount="16">
  <si>
    <t>Maksete algus</t>
  </si>
  <si>
    <t>Maksete arv</t>
  </si>
  <si>
    <t>kuud</t>
  </si>
  <si>
    <t>Investeering</t>
  </si>
  <si>
    <t>EUR (km-ta)</t>
  </si>
  <si>
    <t>Investeeringu jääk</t>
  </si>
  <si>
    <t>Üürniku osakaal</t>
  </si>
  <si>
    <t>Kuupäev</t>
  </si>
  <si>
    <t>Jrk nr</t>
  </si>
  <si>
    <t>Algjääk</t>
  </si>
  <si>
    <t>Intress</t>
  </si>
  <si>
    <t>Põhiosa</t>
  </si>
  <si>
    <t>Kap.komponent</t>
  </si>
  <si>
    <t>Lõppjääk</t>
  </si>
  <si>
    <t>Kapitali tulumäär 2019 II pa</t>
  </si>
  <si>
    <t>Kapitalikomponendi annuiteetmaksegraafik - Pikk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</si>
</sst>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&quot;;[Red]&quot;-&quot;#,##0.00&quot; &quot;"/>
    <numFmt numFmtId="165" formatCode="d&quot;.&quot;mm&quot;.&quot;yyyy"/>
    <numFmt numFmtId="166" formatCode="#,##0.0"/>
    <numFmt numFmtId="167" formatCode="#,###"/>
    <numFmt numFmtId="168" formatCode="0.000%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6"/>
      <color rgb="FF000000"/>
      <name val="Calibri"/>
      <family val="2"/>
    </font>
    <font>
      <sz val="11"/>
      <color rgb="FFFF0000"/>
      <name val="Calibri"/>
      <family val="2"/>
    </font>
    <font>
      <sz val="11"/>
      <color rgb="FF1F497D"/>
      <name val="Calibri"/>
      <family val="2"/>
    </font>
    <font>
      <b/>
      <i/>
      <sz val="11"/>
      <color rgb="FF000000"/>
      <name val="Calibri"/>
      <family val="2"/>
    </font>
    <font>
      <i/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3" fillId="2" borderId="0" xfId="2" applyFill="1"/>
    <xf numFmtId="0" fontId="4" fillId="3" borderId="0" xfId="2" applyFont="1" applyFill="1" applyAlignment="1">
      <alignment horizontal="right"/>
    </xf>
    <xf numFmtId="0" fontId="0" fillId="2" borderId="0" xfId="0" applyFill="1"/>
    <xf numFmtId="0" fontId="5" fillId="3" borderId="0" xfId="2" applyFont="1" applyFill="1"/>
    <xf numFmtId="0" fontId="5" fillId="3" borderId="0" xfId="2" applyFont="1" applyFill="1" applyAlignment="1">
      <alignment horizontal="right"/>
    </xf>
    <xf numFmtId="0" fontId="6" fillId="3" borderId="0" xfId="2" applyFont="1" applyFill="1"/>
    <xf numFmtId="0" fontId="7" fillId="3" borderId="0" xfId="2" applyFont="1" applyFill="1"/>
    <xf numFmtId="4" fontId="3" fillId="3" borderId="0" xfId="2" applyNumberFormat="1" applyFill="1"/>
    <xf numFmtId="4" fontId="0" fillId="2" borderId="0" xfId="0" applyNumberFormat="1" applyFill="1"/>
    <xf numFmtId="2" fontId="0" fillId="2" borderId="0" xfId="0" applyNumberFormat="1" applyFill="1"/>
    <xf numFmtId="164" fontId="0" fillId="2" borderId="0" xfId="0" applyNumberFormat="1" applyFill="1"/>
    <xf numFmtId="0" fontId="3" fillId="4" borderId="1" xfId="2" applyFill="1" applyBorder="1"/>
    <xf numFmtId="0" fontId="3" fillId="3" borderId="2" xfId="2" applyFill="1" applyBorder="1"/>
    <xf numFmtId="0" fontId="0" fillId="2" borderId="2" xfId="0" applyFill="1" applyBorder="1"/>
    <xf numFmtId="165" fontId="3" fillId="4" borderId="2" xfId="2" applyNumberFormat="1" applyFill="1" applyBorder="1"/>
    <xf numFmtId="0" fontId="3" fillId="4" borderId="3" xfId="2" applyFill="1" applyBorder="1"/>
    <xf numFmtId="0" fontId="2" fillId="2" borderId="0" xfId="0" applyFont="1" applyFill="1" applyProtection="1">
      <protection hidden="1"/>
    </xf>
    <xf numFmtId="0" fontId="3" fillId="4" borderId="4" xfId="2" applyFill="1" applyBorder="1"/>
    <xf numFmtId="0" fontId="3" fillId="3" borderId="0" xfId="2" applyFill="1"/>
    <xf numFmtId="0" fontId="3" fillId="4" borderId="0" xfId="2" applyFill="1"/>
    <xf numFmtId="0" fontId="3" fillId="4" borderId="5" xfId="2" applyFill="1" applyBorder="1"/>
    <xf numFmtId="166" fontId="0" fillId="2" borderId="0" xfId="0" applyNumberFormat="1" applyFill="1" applyProtection="1">
      <protection hidden="1"/>
    </xf>
    <xf numFmtId="165" fontId="0" fillId="2" borderId="0" xfId="0" applyNumberFormat="1" applyFill="1"/>
    <xf numFmtId="167" fontId="3" fillId="2" borderId="0" xfId="2" applyNumberFormat="1" applyFill="1"/>
    <xf numFmtId="10" fontId="3" fillId="4" borderId="0" xfId="1" applyNumberFormat="1" applyFont="1" applyFill="1"/>
    <xf numFmtId="166" fontId="2" fillId="2" borderId="0" xfId="0" applyNumberFormat="1" applyFont="1" applyFill="1" applyProtection="1">
      <protection hidden="1"/>
    </xf>
    <xf numFmtId="0" fontId="3" fillId="4" borderId="6" xfId="2" applyFill="1" applyBorder="1"/>
    <xf numFmtId="0" fontId="3" fillId="3" borderId="7" xfId="2" applyFill="1" applyBorder="1"/>
    <xf numFmtId="0" fontId="0" fillId="2" borderId="7" xfId="0" applyFill="1" applyBorder="1"/>
    <xf numFmtId="168" fontId="3" fillId="4" borderId="7" xfId="2" applyNumberFormat="1" applyFill="1" applyBorder="1"/>
    <xf numFmtId="0" fontId="3" fillId="4" borderId="8" xfId="2" applyFill="1" applyBorder="1"/>
    <xf numFmtId="0" fontId="8" fillId="2" borderId="0" xfId="2" applyFont="1" applyFill="1"/>
    <xf numFmtId="168" fontId="3" fillId="4" borderId="0" xfId="2" applyNumberFormat="1" applyFill="1"/>
    <xf numFmtId="0" fontId="9" fillId="3" borderId="9" xfId="2" applyFont="1" applyFill="1" applyBorder="1" applyAlignment="1">
      <alignment horizontal="right"/>
    </xf>
    <xf numFmtId="165" fontId="10" fillId="3" borderId="0" xfId="2" applyNumberFormat="1" applyFont="1" applyFill="1"/>
    <xf numFmtId="164" fontId="3" fillId="3" borderId="0" xfId="2" applyNumberFormat="1" applyFill="1"/>
    <xf numFmtId="2" fontId="3" fillId="3" borderId="0" xfId="2" applyNumberFormat="1" applyFill="1"/>
    <xf numFmtId="3" fontId="3" fillId="4" borderId="0" xfId="2" applyNumberFormat="1" applyFill="1"/>
  </cellXfs>
  <cellStyles count="3">
    <cellStyle name="Normaallaad" xfId="0" builtinId="0"/>
    <cellStyle name="Normaallaad 4" xfId="2" xr:uid="{C518EF32-F477-4C7A-A1F1-D1D69E16654D}"/>
    <cellStyle name="Prot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9057-5085-4FA3-9375-84B8BC119D93}">
  <dimension ref="A1:M134"/>
  <sheetViews>
    <sheetView tabSelected="1" workbookViewId="0">
      <selection activeCell="G5" sqref="G5"/>
    </sheetView>
  </sheetViews>
  <sheetFormatPr defaultRowHeight="15" x14ac:dyDescent="0.25"/>
  <cols>
    <col min="1" max="1" width="9.140625" style="3" customWidth="1"/>
    <col min="2" max="2" width="7.85546875" style="3" customWidth="1"/>
    <col min="3" max="3" width="14.7109375" style="3" customWidth="1"/>
    <col min="4" max="4" width="14.28515625" style="3" customWidth="1"/>
    <col min="5" max="7" width="14.7109375" style="3" customWidth="1"/>
    <col min="8" max="257" width="9.140625" style="3"/>
    <col min="258" max="258" width="7.85546875" style="3" customWidth="1"/>
    <col min="259" max="259" width="14.7109375" style="3" customWidth="1"/>
    <col min="260" max="260" width="14.28515625" style="3" customWidth="1"/>
    <col min="261" max="263" width="14.7109375" style="3" customWidth="1"/>
    <col min="264" max="513" width="9.140625" style="3"/>
    <col min="514" max="514" width="7.85546875" style="3" customWidth="1"/>
    <col min="515" max="515" width="14.7109375" style="3" customWidth="1"/>
    <col min="516" max="516" width="14.28515625" style="3" customWidth="1"/>
    <col min="517" max="519" width="14.7109375" style="3" customWidth="1"/>
    <col min="520" max="769" width="9.140625" style="3"/>
    <col min="770" max="770" width="7.85546875" style="3" customWidth="1"/>
    <col min="771" max="771" width="14.7109375" style="3" customWidth="1"/>
    <col min="772" max="772" width="14.28515625" style="3" customWidth="1"/>
    <col min="773" max="775" width="14.7109375" style="3" customWidth="1"/>
    <col min="776" max="1025" width="9.140625" style="3"/>
    <col min="1026" max="1026" width="7.85546875" style="3" customWidth="1"/>
    <col min="1027" max="1027" width="14.7109375" style="3" customWidth="1"/>
    <col min="1028" max="1028" width="14.28515625" style="3" customWidth="1"/>
    <col min="1029" max="1031" width="14.7109375" style="3" customWidth="1"/>
    <col min="1032" max="1281" width="9.140625" style="3"/>
    <col min="1282" max="1282" width="7.85546875" style="3" customWidth="1"/>
    <col min="1283" max="1283" width="14.7109375" style="3" customWidth="1"/>
    <col min="1284" max="1284" width="14.28515625" style="3" customWidth="1"/>
    <col min="1285" max="1287" width="14.7109375" style="3" customWidth="1"/>
    <col min="1288" max="1537" width="9.140625" style="3"/>
    <col min="1538" max="1538" width="7.85546875" style="3" customWidth="1"/>
    <col min="1539" max="1539" width="14.7109375" style="3" customWidth="1"/>
    <col min="1540" max="1540" width="14.28515625" style="3" customWidth="1"/>
    <col min="1541" max="1543" width="14.7109375" style="3" customWidth="1"/>
    <col min="1544" max="1793" width="9.140625" style="3"/>
    <col min="1794" max="1794" width="7.85546875" style="3" customWidth="1"/>
    <col min="1795" max="1795" width="14.7109375" style="3" customWidth="1"/>
    <col min="1796" max="1796" width="14.28515625" style="3" customWidth="1"/>
    <col min="1797" max="1799" width="14.7109375" style="3" customWidth="1"/>
    <col min="1800" max="2049" width="9.140625" style="3"/>
    <col min="2050" max="2050" width="7.85546875" style="3" customWidth="1"/>
    <col min="2051" max="2051" width="14.7109375" style="3" customWidth="1"/>
    <col min="2052" max="2052" width="14.28515625" style="3" customWidth="1"/>
    <col min="2053" max="2055" width="14.7109375" style="3" customWidth="1"/>
    <col min="2056" max="2305" width="9.140625" style="3"/>
    <col min="2306" max="2306" width="7.85546875" style="3" customWidth="1"/>
    <col min="2307" max="2307" width="14.7109375" style="3" customWidth="1"/>
    <col min="2308" max="2308" width="14.28515625" style="3" customWidth="1"/>
    <col min="2309" max="2311" width="14.7109375" style="3" customWidth="1"/>
    <col min="2312" max="2561" width="9.140625" style="3"/>
    <col min="2562" max="2562" width="7.85546875" style="3" customWidth="1"/>
    <col min="2563" max="2563" width="14.7109375" style="3" customWidth="1"/>
    <col min="2564" max="2564" width="14.28515625" style="3" customWidth="1"/>
    <col min="2565" max="2567" width="14.7109375" style="3" customWidth="1"/>
    <col min="2568" max="2817" width="9.140625" style="3"/>
    <col min="2818" max="2818" width="7.85546875" style="3" customWidth="1"/>
    <col min="2819" max="2819" width="14.7109375" style="3" customWidth="1"/>
    <col min="2820" max="2820" width="14.28515625" style="3" customWidth="1"/>
    <col min="2821" max="2823" width="14.7109375" style="3" customWidth="1"/>
    <col min="2824" max="3073" width="9.140625" style="3"/>
    <col min="3074" max="3074" width="7.85546875" style="3" customWidth="1"/>
    <col min="3075" max="3075" width="14.7109375" style="3" customWidth="1"/>
    <col min="3076" max="3076" width="14.28515625" style="3" customWidth="1"/>
    <col min="3077" max="3079" width="14.7109375" style="3" customWidth="1"/>
    <col min="3080" max="3329" width="9.140625" style="3"/>
    <col min="3330" max="3330" width="7.85546875" style="3" customWidth="1"/>
    <col min="3331" max="3331" width="14.7109375" style="3" customWidth="1"/>
    <col min="3332" max="3332" width="14.28515625" style="3" customWidth="1"/>
    <col min="3333" max="3335" width="14.7109375" style="3" customWidth="1"/>
    <col min="3336" max="3585" width="9.140625" style="3"/>
    <col min="3586" max="3586" width="7.85546875" style="3" customWidth="1"/>
    <col min="3587" max="3587" width="14.7109375" style="3" customWidth="1"/>
    <col min="3588" max="3588" width="14.28515625" style="3" customWidth="1"/>
    <col min="3589" max="3591" width="14.7109375" style="3" customWidth="1"/>
    <col min="3592" max="3841" width="9.140625" style="3"/>
    <col min="3842" max="3842" width="7.85546875" style="3" customWidth="1"/>
    <col min="3843" max="3843" width="14.7109375" style="3" customWidth="1"/>
    <col min="3844" max="3844" width="14.28515625" style="3" customWidth="1"/>
    <col min="3845" max="3847" width="14.7109375" style="3" customWidth="1"/>
    <col min="3848" max="4097" width="9.140625" style="3"/>
    <col min="4098" max="4098" width="7.85546875" style="3" customWidth="1"/>
    <col min="4099" max="4099" width="14.7109375" style="3" customWidth="1"/>
    <col min="4100" max="4100" width="14.28515625" style="3" customWidth="1"/>
    <col min="4101" max="4103" width="14.7109375" style="3" customWidth="1"/>
    <col min="4104" max="4353" width="9.140625" style="3"/>
    <col min="4354" max="4354" width="7.85546875" style="3" customWidth="1"/>
    <col min="4355" max="4355" width="14.7109375" style="3" customWidth="1"/>
    <col min="4356" max="4356" width="14.28515625" style="3" customWidth="1"/>
    <col min="4357" max="4359" width="14.7109375" style="3" customWidth="1"/>
    <col min="4360" max="4609" width="9.140625" style="3"/>
    <col min="4610" max="4610" width="7.85546875" style="3" customWidth="1"/>
    <col min="4611" max="4611" width="14.7109375" style="3" customWidth="1"/>
    <col min="4612" max="4612" width="14.28515625" style="3" customWidth="1"/>
    <col min="4613" max="4615" width="14.7109375" style="3" customWidth="1"/>
    <col min="4616" max="4865" width="9.140625" style="3"/>
    <col min="4866" max="4866" width="7.85546875" style="3" customWidth="1"/>
    <col min="4867" max="4867" width="14.7109375" style="3" customWidth="1"/>
    <col min="4868" max="4868" width="14.28515625" style="3" customWidth="1"/>
    <col min="4869" max="4871" width="14.7109375" style="3" customWidth="1"/>
    <col min="4872" max="5121" width="9.140625" style="3"/>
    <col min="5122" max="5122" width="7.85546875" style="3" customWidth="1"/>
    <col min="5123" max="5123" width="14.7109375" style="3" customWidth="1"/>
    <col min="5124" max="5124" width="14.28515625" style="3" customWidth="1"/>
    <col min="5125" max="5127" width="14.7109375" style="3" customWidth="1"/>
    <col min="5128" max="5377" width="9.140625" style="3"/>
    <col min="5378" max="5378" width="7.85546875" style="3" customWidth="1"/>
    <col min="5379" max="5379" width="14.7109375" style="3" customWidth="1"/>
    <col min="5380" max="5380" width="14.28515625" style="3" customWidth="1"/>
    <col min="5381" max="5383" width="14.7109375" style="3" customWidth="1"/>
    <col min="5384" max="5633" width="9.140625" style="3"/>
    <col min="5634" max="5634" width="7.85546875" style="3" customWidth="1"/>
    <col min="5635" max="5635" width="14.7109375" style="3" customWidth="1"/>
    <col min="5636" max="5636" width="14.28515625" style="3" customWidth="1"/>
    <col min="5637" max="5639" width="14.7109375" style="3" customWidth="1"/>
    <col min="5640" max="5889" width="9.140625" style="3"/>
    <col min="5890" max="5890" width="7.85546875" style="3" customWidth="1"/>
    <col min="5891" max="5891" width="14.7109375" style="3" customWidth="1"/>
    <col min="5892" max="5892" width="14.28515625" style="3" customWidth="1"/>
    <col min="5893" max="5895" width="14.7109375" style="3" customWidth="1"/>
    <col min="5896" max="6145" width="9.140625" style="3"/>
    <col min="6146" max="6146" width="7.85546875" style="3" customWidth="1"/>
    <col min="6147" max="6147" width="14.7109375" style="3" customWidth="1"/>
    <col min="6148" max="6148" width="14.28515625" style="3" customWidth="1"/>
    <col min="6149" max="6151" width="14.7109375" style="3" customWidth="1"/>
    <col min="6152" max="6401" width="9.140625" style="3"/>
    <col min="6402" max="6402" width="7.85546875" style="3" customWidth="1"/>
    <col min="6403" max="6403" width="14.7109375" style="3" customWidth="1"/>
    <col min="6404" max="6404" width="14.28515625" style="3" customWidth="1"/>
    <col min="6405" max="6407" width="14.7109375" style="3" customWidth="1"/>
    <col min="6408" max="6657" width="9.140625" style="3"/>
    <col min="6658" max="6658" width="7.85546875" style="3" customWidth="1"/>
    <col min="6659" max="6659" width="14.7109375" style="3" customWidth="1"/>
    <col min="6660" max="6660" width="14.28515625" style="3" customWidth="1"/>
    <col min="6661" max="6663" width="14.7109375" style="3" customWidth="1"/>
    <col min="6664" max="6913" width="9.140625" style="3"/>
    <col min="6914" max="6914" width="7.85546875" style="3" customWidth="1"/>
    <col min="6915" max="6915" width="14.7109375" style="3" customWidth="1"/>
    <col min="6916" max="6916" width="14.28515625" style="3" customWidth="1"/>
    <col min="6917" max="6919" width="14.7109375" style="3" customWidth="1"/>
    <col min="6920" max="7169" width="9.140625" style="3"/>
    <col min="7170" max="7170" width="7.85546875" style="3" customWidth="1"/>
    <col min="7171" max="7171" width="14.7109375" style="3" customWidth="1"/>
    <col min="7172" max="7172" width="14.28515625" style="3" customWidth="1"/>
    <col min="7173" max="7175" width="14.7109375" style="3" customWidth="1"/>
    <col min="7176" max="7425" width="9.140625" style="3"/>
    <col min="7426" max="7426" width="7.85546875" style="3" customWidth="1"/>
    <col min="7427" max="7427" width="14.7109375" style="3" customWidth="1"/>
    <col min="7428" max="7428" width="14.28515625" style="3" customWidth="1"/>
    <col min="7429" max="7431" width="14.7109375" style="3" customWidth="1"/>
    <col min="7432" max="7681" width="9.140625" style="3"/>
    <col min="7682" max="7682" width="7.85546875" style="3" customWidth="1"/>
    <col min="7683" max="7683" width="14.7109375" style="3" customWidth="1"/>
    <col min="7684" max="7684" width="14.28515625" style="3" customWidth="1"/>
    <col min="7685" max="7687" width="14.7109375" style="3" customWidth="1"/>
    <col min="7688" max="7937" width="9.140625" style="3"/>
    <col min="7938" max="7938" width="7.85546875" style="3" customWidth="1"/>
    <col min="7939" max="7939" width="14.7109375" style="3" customWidth="1"/>
    <col min="7940" max="7940" width="14.28515625" style="3" customWidth="1"/>
    <col min="7941" max="7943" width="14.7109375" style="3" customWidth="1"/>
    <col min="7944" max="8193" width="9.140625" style="3"/>
    <col min="8194" max="8194" width="7.85546875" style="3" customWidth="1"/>
    <col min="8195" max="8195" width="14.7109375" style="3" customWidth="1"/>
    <col min="8196" max="8196" width="14.28515625" style="3" customWidth="1"/>
    <col min="8197" max="8199" width="14.7109375" style="3" customWidth="1"/>
    <col min="8200" max="8449" width="9.140625" style="3"/>
    <col min="8450" max="8450" width="7.85546875" style="3" customWidth="1"/>
    <col min="8451" max="8451" width="14.7109375" style="3" customWidth="1"/>
    <col min="8452" max="8452" width="14.28515625" style="3" customWidth="1"/>
    <col min="8453" max="8455" width="14.7109375" style="3" customWidth="1"/>
    <col min="8456" max="8705" width="9.140625" style="3"/>
    <col min="8706" max="8706" width="7.85546875" style="3" customWidth="1"/>
    <col min="8707" max="8707" width="14.7109375" style="3" customWidth="1"/>
    <col min="8708" max="8708" width="14.28515625" style="3" customWidth="1"/>
    <col min="8709" max="8711" width="14.7109375" style="3" customWidth="1"/>
    <col min="8712" max="8961" width="9.140625" style="3"/>
    <col min="8962" max="8962" width="7.85546875" style="3" customWidth="1"/>
    <col min="8963" max="8963" width="14.7109375" style="3" customWidth="1"/>
    <col min="8964" max="8964" width="14.28515625" style="3" customWidth="1"/>
    <col min="8965" max="8967" width="14.7109375" style="3" customWidth="1"/>
    <col min="8968" max="9217" width="9.140625" style="3"/>
    <col min="9218" max="9218" width="7.85546875" style="3" customWidth="1"/>
    <col min="9219" max="9219" width="14.7109375" style="3" customWidth="1"/>
    <col min="9220" max="9220" width="14.28515625" style="3" customWidth="1"/>
    <col min="9221" max="9223" width="14.7109375" style="3" customWidth="1"/>
    <col min="9224" max="9473" width="9.140625" style="3"/>
    <col min="9474" max="9474" width="7.85546875" style="3" customWidth="1"/>
    <col min="9475" max="9475" width="14.7109375" style="3" customWidth="1"/>
    <col min="9476" max="9476" width="14.28515625" style="3" customWidth="1"/>
    <col min="9477" max="9479" width="14.7109375" style="3" customWidth="1"/>
    <col min="9480" max="9729" width="9.140625" style="3"/>
    <col min="9730" max="9730" width="7.85546875" style="3" customWidth="1"/>
    <col min="9731" max="9731" width="14.7109375" style="3" customWidth="1"/>
    <col min="9732" max="9732" width="14.28515625" style="3" customWidth="1"/>
    <col min="9733" max="9735" width="14.7109375" style="3" customWidth="1"/>
    <col min="9736" max="9985" width="9.140625" style="3"/>
    <col min="9986" max="9986" width="7.85546875" style="3" customWidth="1"/>
    <col min="9987" max="9987" width="14.7109375" style="3" customWidth="1"/>
    <col min="9988" max="9988" width="14.28515625" style="3" customWidth="1"/>
    <col min="9989" max="9991" width="14.7109375" style="3" customWidth="1"/>
    <col min="9992" max="10241" width="9.140625" style="3"/>
    <col min="10242" max="10242" width="7.85546875" style="3" customWidth="1"/>
    <col min="10243" max="10243" width="14.7109375" style="3" customWidth="1"/>
    <col min="10244" max="10244" width="14.28515625" style="3" customWidth="1"/>
    <col min="10245" max="10247" width="14.7109375" style="3" customWidth="1"/>
    <col min="10248" max="10497" width="9.140625" style="3"/>
    <col min="10498" max="10498" width="7.85546875" style="3" customWidth="1"/>
    <col min="10499" max="10499" width="14.7109375" style="3" customWidth="1"/>
    <col min="10500" max="10500" width="14.28515625" style="3" customWidth="1"/>
    <col min="10501" max="10503" width="14.7109375" style="3" customWidth="1"/>
    <col min="10504" max="10753" width="9.140625" style="3"/>
    <col min="10754" max="10754" width="7.85546875" style="3" customWidth="1"/>
    <col min="10755" max="10755" width="14.7109375" style="3" customWidth="1"/>
    <col min="10756" max="10756" width="14.28515625" style="3" customWidth="1"/>
    <col min="10757" max="10759" width="14.7109375" style="3" customWidth="1"/>
    <col min="10760" max="11009" width="9.140625" style="3"/>
    <col min="11010" max="11010" width="7.85546875" style="3" customWidth="1"/>
    <col min="11011" max="11011" width="14.7109375" style="3" customWidth="1"/>
    <col min="11012" max="11012" width="14.28515625" style="3" customWidth="1"/>
    <col min="11013" max="11015" width="14.7109375" style="3" customWidth="1"/>
    <col min="11016" max="11265" width="9.140625" style="3"/>
    <col min="11266" max="11266" width="7.85546875" style="3" customWidth="1"/>
    <col min="11267" max="11267" width="14.7109375" style="3" customWidth="1"/>
    <col min="11268" max="11268" width="14.28515625" style="3" customWidth="1"/>
    <col min="11269" max="11271" width="14.7109375" style="3" customWidth="1"/>
    <col min="11272" max="11521" width="9.140625" style="3"/>
    <col min="11522" max="11522" width="7.85546875" style="3" customWidth="1"/>
    <col min="11523" max="11523" width="14.7109375" style="3" customWidth="1"/>
    <col min="11524" max="11524" width="14.28515625" style="3" customWidth="1"/>
    <col min="11525" max="11527" width="14.7109375" style="3" customWidth="1"/>
    <col min="11528" max="11777" width="9.140625" style="3"/>
    <col min="11778" max="11778" width="7.85546875" style="3" customWidth="1"/>
    <col min="11779" max="11779" width="14.7109375" style="3" customWidth="1"/>
    <col min="11780" max="11780" width="14.28515625" style="3" customWidth="1"/>
    <col min="11781" max="11783" width="14.7109375" style="3" customWidth="1"/>
    <col min="11784" max="12033" width="9.140625" style="3"/>
    <col min="12034" max="12034" width="7.85546875" style="3" customWidth="1"/>
    <col min="12035" max="12035" width="14.7109375" style="3" customWidth="1"/>
    <col min="12036" max="12036" width="14.28515625" style="3" customWidth="1"/>
    <col min="12037" max="12039" width="14.7109375" style="3" customWidth="1"/>
    <col min="12040" max="12289" width="9.140625" style="3"/>
    <col min="12290" max="12290" width="7.85546875" style="3" customWidth="1"/>
    <col min="12291" max="12291" width="14.7109375" style="3" customWidth="1"/>
    <col min="12292" max="12292" width="14.28515625" style="3" customWidth="1"/>
    <col min="12293" max="12295" width="14.7109375" style="3" customWidth="1"/>
    <col min="12296" max="12545" width="9.140625" style="3"/>
    <col min="12546" max="12546" width="7.85546875" style="3" customWidth="1"/>
    <col min="12547" max="12547" width="14.7109375" style="3" customWidth="1"/>
    <col min="12548" max="12548" width="14.28515625" style="3" customWidth="1"/>
    <col min="12549" max="12551" width="14.7109375" style="3" customWidth="1"/>
    <col min="12552" max="12801" width="9.140625" style="3"/>
    <col min="12802" max="12802" width="7.85546875" style="3" customWidth="1"/>
    <col min="12803" max="12803" width="14.7109375" style="3" customWidth="1"/>
    <col min="12804" max="12804" width="14.28515625" style="3" customWidth="1"/>
    <col min="12805" max="12807" width="14.7109375" style="3" customWidth="1"/>
    <col min="12808" max="13057" width="9.140625" style="3"/>
    <col min="13058" max="13058" width="7.85546875" style="3" customWidth="1"/>
    <col min="13059" max="13059" width="14.7109375" style="3" customWidth="1"/>
    <col min="13060" max="13060" width="14.28515625" style="3" customWidth="1"/>
    <col min="13061" max="13063" width="14.7109375" style="3" customWidth="1"/>
    <col min="13064" max="13313" width="9.140625" style="3"/>
    <col min="13314" max="13314" width="7.85546875" style="3" customWidth="1"/>
    <col min="13315" max="13315" width="14.7109375" style="3" customWidth="1"/>
    <col min="13316" max="13316" width="14.28515625" style="3" customWidth="1"/>
    <col min="13317" max="13319" width="14.7109375" style="3" customWidth="1"/>
    <col min="13320" max="13569" width="9.140625" style="3"/>
    <col min="13570" max="13570" width="7.85546875" style="3" customWidth="1"/>
    <col min="13571" max="13571" width="14.7109375" style="3" customWidth="1"/>
    <col min="13572" max="13572" width="14.28515625" style="3" customWidth="1"/>
    <col min="13573" max="13575" width="14.7109375" style="3" customWidth="1"/>
    <col min="13576" max="13825" width="9.140625" style="3"/>
    <col min="13826" max="13826" width="7.85546875" style="3" customWidth="1"/>
    <col min="13827" max="13827" width="14.7109375" style="3" customWidth="1"/>
    <col min="13828" max="13828" width="14.28515625" style="3" customWidth="1"/>
    <col min="13829" max="13831" width="14.7109375" style="3" customWidth="1"/>
    <col min="13832" max="14081" width="9.140625" style="3"/>
    <col min="14082" max="14082" width="7.85546875" style="3" customWidth="1"/>
    <col min="14083" max="14083" width="14.7109375" style="3" customWidth="1"/>
    <col min="14084" max="14084" width="14.28515625" style="3" customWidth="1"/>
    <col min="14085" max="14087" width="14.7109375" style="3" customWidth="1"/>
    <col min="14088" max="14337" width="9.140625" style="3"/>
    <col min="14338" max="14338" width="7.85546875" style="3" customWidth="1"/>
    <col min="14339" max="14339" width="14.7109375" style="3" customWidth="1"/>
    <col min="14340" max="14340" width="14.28515625" style="3" customWidth="1"/>
    <col min="14341" max="14343" width="14.7109375" style="3" customWidth="1"/>
    <col min="14344" max="14593" width="9.140625" style="3"/>
    <col min="14594" max="14594" width="7.85546875" style="3" customWidth="1"/>
    <col min="14595" max="14595" width="14.7109375" style="3" customWidth="1"/>
    <col min="14596" max="14596" width="14.28515625" style="3" customWidth="1"/>
    <col min="14597" max="14599" width="14.7109375" style="3" customWidth="1"/>
    <col min="14600" max="14849" width="9.140625" style="3"/>
    <col min="14850" max="14850" width="7.85546875" style="3" customWidth="1"/>
    <col min="14851" max="14851" width="14.7109375" style="3" customWidth="1"/>
    <col min="14852" max="14852" width="14.28515625" style="3" customWidth="1"/>
    <col min="14853" max="14855" width="14.7109375" style="3" customWidth="1"/>
    <col min="14856" max="15105" width="9.140625" style="3"/>
    <col min="15106" max="15106" width="7.85546875" style="3" customWidth="1"/>
    <col min="15107" max="15107" width="14.7109375" style="3" customWidth="1"/>
    <col min="15108" max="15108" width="14.28515625" style="3" customWidth="1"/>
    <col min="15109" max="15111" width="14.7109375" style="3" customWidth="1"/>
    <col min="15112" max="15361" width="9.140625" style="3"/>
    <col min="15362" max="15362" width="7.85546875" style="3" customWidth="1"/>
    <col min="15363" max="15363" width="14.7109375" style="3" customWidth="1"/>
    <col min="15364" max="15364" width="14.28515625" style="3" customWidth="1"/>
    <col min="15365" max="15367" width="14.7109375" style="3" customWidth="1"/>
    <col min="15368" max="15617" width="9.140625" style="3"/>
    <col min="15618" max="15618" width="7.85546875" style="3" customWidth="1"/>
    <col min="15619" max="15619" width="14.7109375" style="3" customWidth="1"/>
    <col min="15620" max="15620" width="14.28515625" style="3" customWidth="1"/>
    <col min="15621" max="15623" width="14.7109375" style="3" customWidth="1"/>
    <col min="15624" max="15873" width="9.140625" style="3"/>
    <col min="15874" max="15874" width="7.85546875" style="3" customWidth="1"/>
    <col min="15875" max="15875" width="14.7109375" style="3" customWidth="1"/>
    <col min="15876" max="15876" width="14.28515625" style="3" customWidth="1"/>
    <col min="15877" max="15879" width="14.7109375" style="3" customWidth="1"/>
    <col min="15880" max="16129" width="9.140625" style="3"/>
    <col min="16130" max="16130" width="7.85546875" style="3" customWidth="1"/>
    <col min="16131" max="16131" width="14.7109375" style="3" customWidth="1"/>
    <col min="16132" max="16132" width="14.28515625" style="3" customWidth="1"/>
    <col min="16133" max="16135" width="14.7109375" style="3" customWidth="1"/>
    <col min="16136" max="16384" width="9.140625" style="3"/>
  </cols>
  <sheetData>
    <row r="1" spans="1:13" x14ac:dyDescent="0.25">
      <c r="A1" s="1"/>
      <c r="B1" s="1"/>
      <c r="C1" s="1"/>
      <c r="D1" s="1"/>
      <c r="E1" s="1"/>
      <c r="F1" s="1"/>
      <c r="G1" s="2"/>
    </row>
    <row r="2" spans="1:13" x14ac:dyDescent="0.25">
      <c r="A2" s="1"/>
      <c r="B2" s="1"/>
      <c r="C2" s="1"/>
      <c r="D2" s="1"/>
      <c r="E2" s="1"/>
      <c r="F2" s="4"/>
      <c r="G2" s="5"/>
    </row>
    <row r="3" spans="1:13" x14ac:dyDescent="0.25">
      <c r="A3" s="1"/>
      <c r="B3" s="1"/>
      <c r="C3" s="1"/>
      <c r="D3" s="1"/>
      <c r="E3" s="1"/>
      <c r="F3" s="4"/>
      <c r="G3" s="5"/>
    </row>
    <row r="4" spans="1:13" ht="21" x14ac:dyDescent="0.35">
      <c r="A4" s="1"/>
      <c r="B4" s="6" t="s">
        <v>15</v>
      </c>
      <c r="C4" s="1"/>
      <c r="D4" s="1"/>
      <c r="E4" s="7"/>
      <c r="F4" s="8"/>
      <c r="G4" s="6"/>
      <c r="K4" s="9"/>
      <c r="L4" s="10"/>
    </row>
    <row r="5" spans="1:13" x14ac:dyDescent="0.25">
      <c r="A5" s="1"/>
      <c r="B5" s="1"/>
      <c r="C5" s="1"/>
      <c r="D5" s="1"/>
      <c r="E5" s="1"/>
      <c r="F5" s="8"/>
      <c r="G5" s="1"/>
      <c r="K5" s="11"/>
      <c r="L5" s="10"/>
    </row>
    <row r="6" spans="1:13" x14ac:dyDescent="0.25">
      <c r="A6" s="1"/>
      <c r="B6" s="12" t="s">
        <v>0</v>
      </c>
      <c r="C6" s="13"/>
      <c r="D6" s="14"/>
      <c r="E6" s="15">
        <v>43831</v>
      </c>
      <c r="F6" s="16"/>
      <c r="G6" s="1"/>
      <c r="K6" s="17"/>
      <c r="L6" s="17"/>
    </row>
    <row r="7" spans="1:13" x14ac:dyDescent="0.25">
      <c r="A7" s="1"/>
      <c r="B7" s="18" t="s">
        <v>1</v>
      </c>
      <c r="C7" s="19"/>
      <c r="E7" s="20">
        <v>60</v>
      </c>
      <c r="F7" s="21" t="s">
        <v>2</v>
      </c>
      <c r="G7" s="1"/>
      <c r="K7" s="22"/>
      <c r="L7" s="22"/>
    </row>
    <row r="8" spans="1:13" x14ac:dyDescent="0.25">
      <c r="A8" s="1"/>
      <c r="B8" s="18" t="s">
        <v>3</v>
      </c>
      <c r="C8" s="19"/>
      <c r="D8" s="23">
        <f>E6-1</f>
        <v>43830</v>
      </c>
      <c r="E8" s="38">
        <v>50535.030000000006</v>
      </c>
      <c r="F8" s="21" t="s">
        <v>4</v>
      </c>
      <c r="G8" s="1"/>
      <c r="K8" s="22"/>
      <c r="L8" s="22"/>
    </row>
    <row r="9" spans="1:13" x14ac:dyDescent="0.25">
      <c r="A9" s="1"/>
      <c r="B9" s="18" t="s">
        <v>5</v>
      </c>
      <c r="C9" s="19"/>
      <c r="D9" s="23">
        <f>EDATE(D8,E7)</f>
        <v>45657</v>
      </c>
      <c r="E9" s="38">
        <v>0</v>
      </c>
      <c r="F9" s="21" t="s">
        <v>4</v>
      </c>
      <c r="G9" s="24"/>
      <c r="K9" s="22"/>
      <c r="L9" s="22"/>
    </row>
    <row r="10" spans="1:13" x14ac:dyDescent="0.25">
      <c r="A10" s="1"/>
      <c r="B10" s="18" t="s">
        <v>6</v>
      </c>
      <c r="C10" s="19"/>
      <c r="E10" s="25">
        <v>1</v>
      </c>
      <c r="F10" s="21"/>
      <c r="G10" s="1"/>
      <c r="K10" s="26"/>
      <c r="L10" s="26"/>
    </row>
    <row r="11" spans="1:13" x14ac:dyDescent="0.25">
      <c r="A11" s="1"/>
      <c r="B11" s="27" t="s">
        <v>14</v>
      </c>
      <c r="C11" s="28"/>
      <c r="D11" s="29"/>
      <c r="E11" s="30">
        <v>3.9E-2</v>
      </c>
      <c r="F11" s="31"/>
      <c r="G11" s="32"/>
      <c r="K11" s="22"/>
      <c r="L11" s="22"/>
      <c r="M11" s="26"/>
    </row>
    <row r="12" spans="1:13" x14ac:dyDescent="0.25">
      <c r="A12" s="1"/>
      <c r="B12" s="20"/>
      <c r="C12" s="19"/>
      <c r="E12" s="33"/>
      <c r="F12" s="20"/>
      <c r="G12" s="32"/>
      <c r="K12" s="22"/>
      <c r="L12" s="22"/>
      <c r="M12" s="26"/>
    </row>
    <row r="13" spans="1:13" x14ac:dyDescent="0.25">
      <c r="K13" s="22"/>
      <c r="L13" s="22"/>
      <c r="M13" s="26"/>
    </row>
    <row r="14" spans="1:13" ht="15.75" thickBot="1" x14ac:dyDescent="0.3">
      <c r="A14" s="34" t="s">
        <v>7</v>
      </c>
      <c r="B14" s="34" t="s">
        <v>8</v>
      </c>
      <c r="C14" s="34" t="s">
        <v>9</v>
      </c>
      <c r="D14" s="34" t="s">
        <v>10</v>
      </c>
      <c r="E14" s="34" t="s">
        <v>11</v>
      </c>
      <c r="F14" s="34" t="s">
        <v>12</v>
      </c>
      <c r="G14" s="34" t="s">
        <v>13</v>
      </c>
      <c r="K14" s="22"/>
      <c r="L14" s="22"/>
      <c r="M14" s="26"/>
    </row>
    <row r="15" spans="1:13" x14ac:dyDescent="0.25">
      <c r="A15" s="35">
        <f>E6</f>
        <v>43831</v>
      </c>
      <c r="B15" s="19">
        <v>1</v>
      </c>
      <c r="C15" s="8">
        <f>E8</f>
        <v>50535.030000000006</v>
      </c>
      <c r="D15" s="36">
        <f>ROUND(C15*$E$11/12,2)</f>
        <v>164.24</v>
      </c>
      <c r="E15" s="36">
        <f>PPMT($E$11/12,B15,$E$7,-$E$8,$E$9,0)</f>
        <v>764.16186520091128</v>
      </c>
      <c r="F15" s="36">
        <f>ROUND(PMT($E$11/12,E7,-E8,E9),2)</f>
        <v>928.4</v>
      </c>
      <c r="G15" s="36">
        <f>C15-E15</f>
        <v>49770.868134799093</v>
      </c>
      <c r="K15" s="22"/>
      <c r="L15" s="22"/>
      <c r="M15" s="26"/>
    </row>
    <row r="16" spans="1:13" x14ac:dyDescent="0.25">
      <c r="A16" s="35">
        <f>EDATE(A15,1)</f>
        <v>43862</v>
      </c>
      <c r="B16" s="19">
        <v>2</v>
      </c>
      <c r="C16" s="8">
        <f>G15</f>
        <v>49770.868134799093</v>
      </c>
      <c r="D16" s="36">
        <f t="shared" ref="D16:D38" si="0">ROUND(C16*$E$11/12,2)</f>
        <v>161.76</v>
      </c>
      <c r="E16" s="36">
        <f t="shared" ref="E16:E38" si="1">PPMT($E$11/12,B16,$E$7,-$E$8,$E$9,0)</f>
        <v>766.6453912628142</v>
      </c>
      <c r="F16" s="36">
        <f>F15</f>
        <v>928.4</v>
      </c>
      <c r="G16" s="36">
        <f t="shared" ref="G16:G38" si="2">C16-E16</f>
        <v>49004.22274353628</v>
      </c>
      <c r="K16" s="22"/>
      <c r="L16" s="22"/>
      <c r="M16" s="26"/>
    </row>
    <row r="17" spans="1:13" x14ac:dyDescent="0.25">
      <c r="A17" s="35">
        <f>EDATE(A16,1)</f>
        <v>43891</v>
      </c>
      <c r="B17" s="19">
        <v>3</v>
      </c>
      <c r="C17" s="8">
        <f>G16</f>
        <v>49004.22274353628</v>
      </c>
      <c r="D17" s="36">
        <f t="shared" si="0"/>
        <v>159.26</v>
      </c>
      <c r="E17" s="36">
        <f t="shared" si="1"/>
        <v>769.13698878441846</v>
      </c>
      <c r="F17" s="36">
        <f t="shared" ref="F17:F74" si="3">F16</f>
        <v>928.4</v>
      </c>
      <c r="G17" s="36">
        <f t="shared" si="2"/>
        <v>48235.085754751861</v>
      </c>
      <c r="K17" s="22"/>
      <c r="L17" s="22"/>
      <c r="M17" s="26"/>
    </row>
    <row r="18" spans="1:13" x14ac:dyDescent="0.25">
      <c r="A18" s="35">
        <f t="shared" ref="A18:A74" si="4">EDATE(A17,1)</f>
        <v>43922</v>
      </c>
      <c r="B18" s="19">
        <v>4</v>
      </c>
      <c r="C18" s="8">
        <f t="shared" ref="C18:C38" si="5">G17</f>
        <v>48235.085754751861</v>
      </c>
      <c r="D18" s="36">
        <f t="shared" si="0"/>
        <v>156.76</v>
      </c>
      <c r="E18" s="36">
        <f t="shared" si="1"/>
        <v>771.63668399796779</v>
      </c>
      <c r="F18" s="36">
        <f t="shared" si="3"/>
        <v>928.4</v>
      </c>
      <c r="G18" s="36">
        <f t="shared" si="2"/>
        <v>47463.449070753893</v>
      </c>
      <c r="K18" s="22"/>
      <c r="L18" s="22"/>
      <c r="M18" s="26"/>
    </row>
    <row r="19" spans="1:13" x14ac:dyDescent="0.25">
      <c r="A19" s="35">
        <f t="shared" si="4"/>
        <v>43952</v>
      </c>
      <c r="B19" s="19">
        <v>5</v>
      </c>
      <c r="C19" s="8">
        <f t="shared" si="5"/>
        <v>47463.449070753893</v>
      </c>
      <c r="D19" s="36">
        <f t="shared" si="0"/>
        <v>154.26</v>
      </c>
      <c r="E19" s="36">
        <f t="shared" si="1"/>
        <v>774.14450322096104</v>
      </c>
      <c r="F19" s="36">
        <f t="shared" si="3"/>
        <v>928.4</v>
      </c>
      <c r="G19" s="36">
        <f t="shared" si="2"/>
        <v>46689.304567532934</v>
      </c>
      <c r="K19" s="22"/>
      <c r="L19" s="22"/>
      <c r="M19" s="26"/>
    </row>
    <row r="20" spans="1:13" x14ac:dyDescent="0.25">
      <c r="A20" s="35">
        <f t="shared" si="4"/>
        <v>43983</v>
      </c>
      <c r="B20" s="19">
        <v>6</v>
      </c>
      <c r="C20" s="8">
        <f t="shared" si="5"/>
        <v>46689.304567532934</v>
      </c>
      <c r="D20" s="36">
        <f t="shared" si="0"/>
        <v>151.74</v>
      </c>
      <c r="E20" s="36">
        <f t="shared" si="1"/>
        <v>776.66047285642924</v>
      </c>
      <c r="F20" s="36">
        <f t="shared" si="3"/>
        <v>928.4</v>
      </c>
      <c r="G20" s="36">
        <f t="shared" si="2"/>
        <v>45912.644094676507</v>
      </c>
      <c r="K20" s="22"/>
      <c r="L20" s="22"/>
      <c r="M20" s="26"/>
    </row>
    <row r="21" spans="1:13" x14ac:dyDescent="0.25">
      <c r="A21" s="35">
        <f t="shared" si="4"/>
        <v>44013</v>
      </c>
      <c r="B21" s="19">
        <v>7</v>
      </c>
      <c r="C21" s="8">
        <f t="shared" si="5"/>
        <v>45912.644094676507</v>
      </c>
      <c r="D21" s="36">
        <f t="shared" si="0"/>
        <v>149.22</v>
      </c>
      <c r="E21" s="36">
        <f t="shared" si="1"/>
        <v>779.18461939321264</v>
      </c>
      <c r="F21" s="36">
        <f t="shared" si="3"/>
        <v>928.4</v>
      </c>
      <c r="G21" s="36">
        <f t="shared" si="2"/>
        <v>45133.459475283293</v>
      </c>
      <c r="K21" s="22"/>
      <c r="L21" s="22"/>
      <c r="M21" s="26"/>
    </row>
    <row r="22" spans="1:13" x14ac:dyDescent="0.25">
      <c r="A22" s="35">
        <f>EDATE(A21,1)</f>
        <v>44044</v>
      </c>
      <c r="B22" s="19">
        <v>8</v>
      </c>
      <c r="C22" s="8">
        <f t="shared" si="5"/>
        <v>45133.459475283293</v>
      </c>
      <c r="D22" s="36">
        <f t="shared" si="0"/>
        <v>146.68</v>
      </c>
      <c r="E22" s="36">
        <f t="shared" si="1"/>
        <v>781.71696940624065</v>
      </c>
      <c r="F22" s="36">
        <f t="shared" si="3"/>
        <v>928.4</v>
      </c>
      <c r="G22" s="36">
        <f t="shared" si="2"/>
        <v>44351.742505877053</v>
      </c>
      <c r="K22" s="22"/>
      <c r="L22" s="22"/>
      <c r="M22" s="26"/>
    </row>
    <row r="23" spans="1:13" x14ac:dyDescent="0.25">
      <c r="A23" s="35">
        <f t="shared" si="4"/>
        <v>44075</v>
      </c>
      <c r="B23" s="19">
        <v>9</v>
      </c>
      <c r="C23" s="8">
        <f t="shared" si="5"/>
        <v>44351.742505877053</v>
      </c>
      <c r="D23" s="36">
        <f t="shared" si="0"/>
        <v>144.13999999999999</v>
      </c>
      <c r="E23" s="36">
        <f t="shared" si="1"/>
        <v>784.25754955681089</v>
      </c>
      <c r="F23" s="36">
        <f t="shared" si="3"/>
        <v>928.4</v>
      </c>
      <c r="G23" s="36">
        <f t="shared" si="2"/>
        <v>43567.484956320244</v>
      </c>
      <c r="K23" s="22"/>
      <c r="L23" s="22"/>
      <c r="M23" s="26"/>
    </row>
    <row r="24" spans="1:13" x14ac:dyDescent="0.25">
      <c r="A24" s="35">
        <f t="shared" si="4"/>
        <v>44105</v>
      </c>
      <c r="B24" s="19">
        <v>10</v>
      </c>
      <c r="C24" s="8">
        <f t="shared" si="5"/>
        <v>43567.484956320244</v>
      </c>
      <c r="D24" s="36">
        <f t="shared" si="0"/>
        <v>141.59</v>
      </c>
      <c r="E24" s="36">
        <f t="shared" si="1"/>
        <v>786.80638659287058</v>
      </c>
      <c r="F24" s="36">
        <f t="shared" si="3"/>
        <v>928.4</v>
      </c>
      <c r="G24" s="36">
        <f t="shared" si="2"/>
        <v>42780.678569727374</v>
      </c>
      <c r="K24" s="22"/>
      <c r="L24" s="22"/>
      <c r="M24" s="26"/>
    </row>
    <row r="25" spans="1:13" x14ac:dyDescent="0.25">
      <c r="A25" s="35">
        <f t="shared" si="4"/>
        <v>44136</v>
      </c>
      <c r="B25" s="19">
        <v>11</v>
      </c>
      <c r="C25" s="8">
        <f t="shared" si="5"/>
        <v>42780.678569727374</v>
      </c>
      <c r="D25" s="36">
        <f t="shared" si="0"/>
        <v>139.04</v>
      </c>
      <c r="E25" s="36">
        <f t="shared" si="1"/>
        <v>789.36350734929738</v>
      </c>
      <c r="F25" s="36">
        <f t="shared" si="3"/>
        <v>928.4</v>
      </c>
      <c r="G25" s="36">
        <f t="shared" si="2"/>
        <v>41991.315062378075</v>
      </c>
    </row>
    <row r="26" spans="1:13" x14ac:dyDescent="0.25">
      <c r="A26" s="35">
        <f t="shared" si="4"/>
        <v>44166</v>
      </c>
      <c r="B26" s="19">
        <v>12</v>
      </c>
      <c r="C26" s="8">
        <f t="shared" si="5"/>
        <v>41991.315062378075</v>
      </c>
      <c r="D26" s="36">
        <f t="shared" si="0"/>
        <v>136.47</v>
      </c>
      <c r="E26" s="36">
        <f t="shared" si="1"/>
        <v>791.92893874818253</v>
      </c>
      <c r="F26" s="36">
        <f t="shared" si="3"/>
        <v>928.4</v>
      </c>
      <c r="G26" s="36">
        <f t="shared" si="2"/>
        <v>41199.386123629891</v>
      </c>
    </row>
    <row r="27" spans="1:13" x14ac:dyDescent="0.25">
      <c r="A27" s="35">
        <f t="shared" si="4"/>
        <v>44197</v>
      </c>
      <c r="B27" s="19">
        <v>13</v>
      </c>
      <c r="C27" s="8">
        <f t="shared" si="5"/>
        <v>41199.386123629891</v>
      </c>
      <c r="D27" s="36">
        <f t="shared" si="0"/>
        <v>133.9</v>
      </c>
      <c r="E27" s="36">
        <f t="shared" si="1"/>
        <v>794.50270779911409</v>
      </c>
      <c r="F27" s="36">
        <f t="shared" si="3"/>
        <v>928.4</v>
      </c>
      <c r="G27" s="36">
        <f t="shared" si="2"/>
        <v>40404.88341583078</v>
      </c>
    </row>
    <row r="28" spans="1:13" x14ac:dyDescent="0.25">
      <c r="A28" s="35">
        <f t="shared" si="4"/>
        <v>44228</v>
      </c>
      <c r="B28" s="19">
        <v>14</v>
      </c>
      <c r="C28" s="8">
        <f t="shared" si="5"/>
        <v>40404.88341583078</v>
      </c>
      <c r="D28" s="36">
        <f t="shared" si="0"/>
        <v>131.32</v>
      </c>
      <c r="E28" s="36">
        <f t="shared" si="1"/>
        <v>797.08484159946136</v>
      </c>
      <c r="F28" s="36">
        <f t="shared" si="3"/>
        <v>928.4</v>
      </c>
      <c r="G28" s="36">
        <f t="shared" si="2"/>
        <v>39607.798574231318</v>
      </c>
    </row>
    <row r="29" spans="1:13" x14ac:dyDescent="0.25">
      <c r="A29" s="35">
        <f t="shared" si="4"/>
        <v>44256</v>
      </c>
      <c r="B29" s="19">
        <v>15</v>
      </c>
      <c r="C29" s="8">
        <f t="shared" si="5"/>
        <v>39607.798574231318</v>
      </c>
      <c r="D29" s="36">
        <f t="shared" si="0"/>
        <v>128.72999999999999</v>
      </c>
      <c r="E29" s="36">
        <f t="shared" si="1"/>
        <v>799.67536733465943</v>
      </c>
      <c r="F29" s="36">
        <f t="shared" si="3"/>
        <v>928.4</v>
      </c>
      <c r="G29" s="36">
        <f t="shared" si="2"/>
        <v>38808.123206896656</v>
      </c>
    </row>
    <row r="30" spans="1:13" x14ac:dyDescent="0.25">
      <c r="A30" s="35">
        <f t="shared" si="4"/>
        <v>44287</v>
      </c>
      <c r="B30" s="19">
        <v>16</v>
      </c>
      <c r="C30" s="8">
        <f t="shared" si="5"/>
        <v>38808.123206896656</v>
      </c>
      <c r="D30" s="36">
        <f t="shared" si="0"/>
        <v>126.13</v>
      </c>
      <c r="E30" s="36">
        <f t="shared" si="1"/>
        <v>802.27431227849718</v>
      </c>
      <c r="F30" s="36">
        <f t="shared" si="3"/>
        <v>928.4</v>
      </c>
      <c r="G30" s="36">
        <f t="shared" si="2"/>
        <v>38005.848894618161</v>
      </c>
    </row>
    <row r="31" spans="1:13" x14ac:dyDescent="0.25">
      <c r="A31" s="35">
        <f t="shared" si="4"/>
        <v>44317</v>
      </c>
      <c r="B31" s="19">
        <v>17</v>
      </c>
      <c r="C31" s="8">
        <f t="shared" si="5"/>
        <v>38005.848894618161</v>
      </c>
      <c r="D31" s="36">
        <f t="shared" si="0"/>
        <v>123.52</v>
      </c>
      <c r="E31" s="36">
        <f t="shared" si="1"/>
        <v>804.88170379340238</v>
      </c>
      <c r="F31" s="36">
        <f t="shared" si="3"/>
        <v>928.4</v>
      </c>
      <c r="G31" s="36">
        <f t="shared" si="2"/>
        <v>37200.967190824755</v>
      </c>
    </row>
    <row r="32" spans="1:13" x14ac:dyDescent="0.25">
      <c r="A32" s="35">
        <f t="shared" si="4"/>
        <v>44348</v>
      </c>
      <c r="B32" s="19">
        <v>18</v>
      </c>
      <c r="C32" s="8">
        <f t="shared" si="5"/>
        <v>37200.967190824755</v>
      </c>
      <c r="D32" s="36">
        <f t="shared" si="0"/>
        <v>120.9</v>
      </c>
      <c r="E32" s="36">
        <f t="shared" si="1"/>
        <v>807.49756933073081</v>
      </c>
      <c r="F32" s="36">
        <f t="shared" si="3"/>
        <v>928.4</v>
      </c>
      <c r="G32" s="36">
        <f t="shared" si="2"/>
        <v>36393.469621494027</v>
      </c>
    </row>
    <row r="33" spans="1:7" x14ac:dyDescent="0.25">
      <c r="A33" s="35">
        <f t="shared" si="4"/>
        <v>44378</v>
      </c>
      <c r="B33" s="19">
        <v>19</v>
      </c>
      <c r="C33" s="8">
        <f t="shared" si="5"/>
        <v>36393.469621494027</v>
      </c>
      <c r="D33" s="36">
        <f t="shared" si="0"/>
        <v>118.28</v>
      </c>
      <c r="E33" s="36">
        <f t="shared" si="1"/>
        <v>810.1219364310557</v>
      </c>
      <c r="F33" s="36">
        <f t="shared" si="3"/>
        <v>928.4</v>
      </c>
      <c r="G33" s="36">
        <f t="shared" si="2"/>
        <v>35583.347685062974</v>
      </c>
    </row>
    <row r="34" spans="1:7" x14ac:dyDescent="0.25">
      <c r="A34" s="35">
        <f t="shared" si="4"/>
        <v>44409</v>
      </c>
      <c r="B34" s="19">
        <v>20</v>
      </c>
      <c r="C34" s="8">
        <f t="shared" si="5"/>
        <v>35583.347685062974</v>
      </c>
      <c r="D34" s="36">
        <f t="shared" si="0"/>
        <v>115.65</v>
      </c>
      <c r="E34" s="36">
        <f t="shared" si="1"/>
        <v>812.75483272445661</v>
      </c>
      <c r="F34" s="36">
        <f t="shared" si="3"/>
        <v>928.4</v>
      </c>
      <c r="G34" s="36">
        <f t="shared" si="2"/>
        <v>34770.592852338516</v>
      </c>
    </row>
    <row r="35" spans="1:7" x14ac:dyDescent="0.25">
      <c r="A35" s="35">
        <f t="shared" si="4"/>
        <v>44440</v>
      </c>
      <c r="B35" s="19">
        <v>21</v>
      </c>
      <c r="C35" s="8">
        <f t="shared" si="5"/>
        <v>34770.592852338516</v>
      </c>
      <c r="D35" s="36">
        <f t="shared" si="0"/>
        <v>113</v>
      </c>
      <c r="E35" s="36">
        <f t="shared" si="1"/>
        <v>815.39628593081113</v>
      </c>
      <c r="F35" s="36">
        <f t="shared" si="3"/>
        <v>928.4</v>
      </c>
      <c r="G35" s="36">
        <f t="shared" si="2"/>
        <v>33955.196566407707</v>
      </c>
    </row>
    <row r="36" spans="1:7" x14ac:dyDescent="0.25">
      <c r="A36" s="35">
        <f t="shared" si="4"/>
        <v>44470</v>
      </c>
      <c r="B36" s="19">
        <v>22</v>
      </c>
      <c r="C36" s="8">
        <f t="shared" si="5"/>
        <v>33955.196566407707</v>
      </c>
      <c r="D36" s="36">
        <f t="shared" si="0"/>
        <v>110.35</v>
      </c>
      <c r="E36" s="36">
        <f t="shared" si="1"/>
        <v>818.0463238600862</v>
      </c>
      <c r="F36" s="36">
        <f t="shared" si="3"/>
        <v>928.4</v>
      </c>
      <c r="G36" s="36">
        <f t="shared" si="2"/>
        <v>33137.150242547621</v>
      </c>
    </row>
    <row r="37" spans="1:7" x14ac:dyDescent="0.25">
      <c r="A37" s="35">
        <f t="shared" si="4"/>
        <v>44501</v>
      </c>
      <c r="B37" s="19">
        <v>23</v>
      </c>
      <c r="C37" s="8">
        <f t="shared" si="5"/>
        <v>33137.150242547621</v>
      </c>
      <c r="D37" s="36">
        <f t="shared" si="0"/>
        <v>107.7</v>
      </c>
      <c r="E37" s="36">
        <f t="shared" si="1"/>
        <v>820.7049744126316</v>
      </c>
      <c r="F37" s="36">
        <f t="shared" si="3"/>
        <v>928.4</v>
      </c>
      <c r="G37" s="36">
        <f t="shared" si="2"/>
        <v>32316.44526813499</v>
      </c>
    </row>
    <row r="38" spans="1:7" x14ac:dyDescent="0.25">
      <c r="A38" s="35">
        <f t="shared" si="4"/>
        <v>44531</v>
      </c>
      <c r="B38" s="19">
        <v>24</v>
      </c>
      <c r="C38" s="8">
        <f t="shared" si="5"/>
        <v>32316.44526813499</v>
      </c>
      <c r="D38" s="36">
        <f t="shared" si="0"/>
        <v>105.03</v>
      </c>
      <c r="E38" s="36">
        <f t="shared" si="1"/>
        <v>823.3722655794727</v>
      </c>
      <c r="F38" s="36">
        <f t="shared" si="3"/>
        <v>928.4</v>
      </c>
      <c r="G38" s="36">
        <f t="shared" si="2"/>
        <v>31493.073002555517</v>
      </c>
    </row>
    <row r="39" spans="1:7" x14ac:dyDescent="0.25">
      <c r="A39" s="35">
        <f t="shared" si="4"/>
        <v>44562</v>
      </c>
      <c r="B39" s="19">
        <v>25</v>
      </c>
      <c r="C39" s="8">
        <f t="shared" ref="C39:C74" si="6">G38</f>
        <v>31493.073002555517</v>
      </c>
      <c r="D39" s="36">
        <f t="shared" ref="D39:D74" si="7">ROUND(C39*$E$11/12,2)</f>
        <v>102.35</v>
      </c>
      <c r="E39" s="36">
        <f t="shared" ref="E39:E74" si="8">PPMT($E$11/12,B39,$E$7,-$E$8,$E$9,0)</f>
        <v>826.04822544260583</v>
      </c>
      <c r="F39" s="36">
        <f t="shared" si="3"/>
        <v>928.4</v>
      </c>
      <c r="G39" s="36">
        <f t="shared" ref="G39:G74" si="9">C39-E39</f>
        <v>30667.024777112911</v>
      </c>
    </row>
    <row r="40" spans="1:7" x14ac:dyDescent="0.25">
      <c r="A40" s="35">
        <f t="shared" si="4"/>
        <v>44593</v>
      </c>
      <c r="B40" s="19">
        <v>26</v>
      </c>
      <c r="C40" s="8">
        <f t="shared" si="6"/>
        <v>30667.024777112911</v>
      </c>
      <c r="D40" s="36">
        <f t="shared" si="7"/>
        <v>99.67</v>
      </c>
      <c r="E40" s="36">
        <f t="shared" si="8"/>
        <v>828.73288217529444</v>
      </c>
      <c r="F40" s="36">
        <f t="shared" si="3"/>
        <v>928.4</v>
      </c>
      <c r="G40" s="36">
        <f t="shared" si="9"/>
        <v>29838.291894937618</v>
      </c>
    </row>
    <row r="41" spans="1:7" x14ac:dyDescent="0.25">
      <c r="A41" s="35">
        <f t="shared" si="4"/>
        <v>44621</v>
      </c>
      <c r="B41" s="19">
        <v>27</v>
      </c>
      <c r="C41" s="8">
        <f t="shared" si="6"/>
        <v>29838.291894937618</v>
      </c>
      <c r="D41" s="36">
        <f t="shared" si="7"/>
        <v>96.97</v>
      </c>
      <c r="E41" s="36">
        <f t="shared" si="8"/>
        <v>831.4262640423641</v>
      </c>
      <c r="F41" s="36">
        <f t="shared" si="3"/>
        <v>928.4</v>
      </c>
      <c r="G41" s="36">
        <f t="shared" si="9"/>
        <v>29006.865630895252</v>
      </c>
    </row>
    <row r="42" spans="1:7" x14ac:dyDescent="0.25">
      <c r="A42" s="35">
        <f t="shared" si="4"/>
        <v>44652</v>
      </c>
      <c r="B42" s="19">
        <v>28</v>
      </c>
      <c r="C42" s="8">
        <f t="shared" si="6"/>
        <v>29006.865630895252</v>
      </c>
      <c r="D42" s="36">
        <f t="shared" si="7"/>
        <v>94.27</v>
      </c>
      <c r="E42" s="36">
        <f t="shared" si="8"/>
        <v>834.12839940050173</v>
      </c>
      <c r="F42" s="36">
        <f t="shared" si="3"/>
        <v>928.4</v>
      </c>
      <c r="G42" s="36">
        <f t="shared" si="9"/>
        <v>28172.73723149475</v>
      </c>
    </row>
    <row r="43" spans="1:7" x14ac:dyDescent="0.25">
      <c r="A43" s="35">
        <f t="shared" si="4"/>
        <v>44682</v>
      </c>
      <c r="B43" s="19">
        <v>29</v>
      </c>
      <c r="C43" s="8">
        <f t="shared" si="6"/>
        <v>28172.73723149475</v>
      </c>
      <c r="D43" s="36">
        <f t="shared" si="7"/>
        <v>91.56</v>
      </c>
      <c r="E43" s="36">
        <f t="shared" si="8"/>
        <v>836.83931669855338</v>
      </c>
      <c r="F43" s="36">
        <f t="shared" si="3"/>
        <v>928.4</v>
      </c>
      <c r="G43" s="36">
        <f t="shared" si="9"/>
        <v>27335.897914796195</v>
      </c>
    </row>
    <row r="44" spans="1:7" x14ac:dyDescent="0.25">
      <c r="A44" s="35">
        <f t="shared" si="4"/>
        <v>44713</v>
      </c>
      <c r="B44" s="19">
        <v>30</v>
      </c>
      <c r="C44" s="8">
        <f t="shared" si="6"/>
        <v>27335.897914796195</v>
      </c>
      <c r="D44" s="36">
        <f t="shared" si="7"/>
        <v>88.84</v>
      </c>
      <c r="E44" s="36">
        <f t="shared" si="8"/>
        <v>839.5590444778237</v>
      </c>
      <c r="F44" s="36">
        <f t="shared" si="3"/>
        <v>928.4</v>
      </c>
      <c r="G44" s="36">
        <f t="shared" si="9"/>
        <v>26496.33887031837</v>
      </c>
    </row>
    <row r="45" spans="1:7" x14ac:dyDescent="0.25">
      <c r="A45" s="35">
        <f t="shared" si="4"/>
        <v>44743</v>
      </c>
      <c r="B45" s="19">
        <v>31</v>
      </c>
      <c r="C45" s="8">
        <f t="shared" si="6"/>
        <v>26496.33887031837</v>
      </c>
      <c r="D45" s="36">
        <f t="shared" si="7"/>
        <v>86.11</v>
      </c>
      <c r="E45" s="36">
        <f t="shared" si="8"/>
        <v>842.28761137237655</v>
      </c>
      <c r="F45" s="36">
        <f t="shared" si="3"/>
        <v>928.4</v>
      </c>
      <c r="G45" s="36">
        <f t="shared" si="9"/>
        <v>25654.051258945994</v>
      </c>
    </row>
    <row r="46" spans="1:7" x14ac:dyDescent="0.25">
      <c r="A46" s="35">
        <f t="shared" si="4"/>
        <v>44774</v>
      </c>
      <c r="B46" s="19">
        <v>32</v>
      </c>
      <c r="C46" s="8">
        <f t="shared" si="6"/>
        <v>25654.051258945994</v>
      </c>
      <c r="D46" s="36">
        <f t="shared" si="7"/>
        <v>83.38</v>
      </c>
      <c r="E46" s="36">
        <f t="shared" si="8"/>
        <v>845.02504610933681</v>
      </c>
      <c r="F46" s="36">
        <f t="shared" si="3"/>
        <v>928.4</v>
      </c>
      <c r="G46" s="36">
        <f t="shared" si="9"/>
        <v>24809.026212836656</v>
      </c>
    </row>
    <row r="47" spans="1:7" x14ac:dyDescent="0.25">
      <c r="A47" s="35">
        <f t="shared" si="4"/>
        <v>44805</v>
      </c>
      <c r="B47" s="19">
        <v>33</v>
      </c>
      <c r="C47" s="8">
        <f t="shared" si="6"/>
        <v>24809.026212836656</v>
      </c>
      <c r="D47" s="36">
        <f t="shared" si="7"/>
        <v>80.63</v>
      </c>
      <c r="E47" s="36">
        <f t="shared" si="8"/>
        <v>847.77137750919223</v>
      </c>
      <c r="F47" s="36">
        <f t="shared" si="3"/>
        <v>928.4</v>
      </c>
      <c r="G47" s="36">
        <f t="shared" si="9"/>
        <v>23961.254835327465</v>
      </c>
    </row>
    <row r="48" spans="1:7" x14ac:dyDescent="0.25">
      <c r="A48" s="35">
        <f t="shared" si="4"/>
        <v>44835</v>
      </c>
      <c r="B48" s="19">
        <v>34</v>
      </c>
      <c r="C48" s="8">
        <f t="shared" si="6"/>
        <v>23961.254835327465</v>
      </c>
      <c r="D48" s="36">
        <f t="shared" si="7"/>
        <v>77.87</v>
      </c>
      <c r="E48" s="36">
        <f t="shared" si="8"/>
        <v>850.52663448609701</v>
      </c>
      <c r="F48" s="36">
        <f t="shared" si="3"/>
        <v>928.4</v>
      </c>
      <c r="G48" s="36">
        <f t="shared" si="9"/>
        <v>23110.728200841368</v>
      </c>
    </row>
    <row r="49" spans="1:7" x14ac:dyDescent="0.25">
      <c r="A49" s="35">
        <f t="shared" si="4"/>
        <v>44866</v>
      </c>
      <c r="B49" s="19">
        <v>35</v>
      </c>
      <c r="C49" s="8">
        <f t="shared" si="6"/>
        <v>23110.728200841368</v>
      </c>
      <c r="D49" s="36">
        <f t="shared" si="7"/>
        <v>75.11</v>
      </c>
      <c r="E49" s="36">
        <f t="shared" si="8"/>
        <v>853.29084604817695</v>
      </c>
      <c r="F49" s="36">
        <f t="shared" si="3"/>
        <v>928.4</v>
      </c>
      <c r="G49" s="36">
        <f t="shared" si="9"/>
        <v>22257.43735479319</v>
      </c>
    </row>
    <row r="50" spans="1:7" x14ac:dyDescent="0.25">
      <c r="A50" s="35">
        <f t="shared" si="4"/>
        <v>44896</v>
      </c>
      <c r="B50" s="19">
        <v>36</v>
      </c>
      <c r="C50" s="8">
        <f t="shared" si="6"/>
        <v>22257.43735479319</v>
      </c>
      <c r="D50" s="36">
        <f t="shared" si="7"/>
        <v>72.34</v>
      </c>
      <c r="E50" s="36">
        <f t="shared" si="8"/>
        <v>856.06404129783346</v>
      </c>
      <c r="F50" s="36">
        <f t="shared" si="3"/>
        <v>928.4</v>
      </c>
      <c r="G50" s="36">
        <f t="shared" si="9"/>
        <v>21401.373313495358</v>
      </c>
    </row>
    <row r="51" spans="1:7" x14ac:dyDescent="0.25">
      <c r="A51" s="35">
        <f t="shared" si="4"/>
        <v>44927</v>
      </c>
      <c r="B51" s="19">
        <v>37</v>
      </c>
      <c r="C51" s="8">
        <f t="shared" si="6"/>
        <v>21401.373313495358</v>
      </c>
      <c r="D51" s="36">
        <f t="shared" si="7"/>
        <v>69.55</v>
      </c>
      <c r="E51" s="36">
        <f t="shared" si="8"/>
        <v>858.84624943205131</v>
      </c>
      <c r="F51" s="36">
        <f t="shared" si="3"/>
        <v>928.4</v>
      </c>
      <c r="G51" s="36">
        <f t="shared" si="9"/>
        <v>20542.527064063306</v>
      </c>
    </row>
    <row r="52" spans="1:7" x14ac:dyDescent="0.25">
      <c r="A52" s="35">
        <f t="shared" si="4"/>
        <v>44958</v>
      </c>
      <c r="B52" s="19">
        <v>38</v>
      </c>
      <c r="C52" s="8">
        <f t="shared" si="6"/>
        <v>20542.527064063306</v>
      </c>
      <c r="D52" s="36">
        <f t="shared" si="7"/>
        <v>66.760000000000005</v>
      </c>
      <c r="E52" s="36">
        <f t="shared" si="8"/>
        <v>861.63749974270559</v>
      </c>
      <c r="F52" s="36">
        <f t="shared" si="3"/>
        <v>928.4</v>
      </c>
      <c r="G52" s="36">
        <f t="shared" si="9"/>
        <v>19680.889564320601</v>
      </c>
    </row>
    <row r="53" spans="1:7" x14ac:dyDescent="0.25">
      <c r="A53" s="35">
        <f t="shared" si="4"/>
        <v>44986</v>
      </c>
      <c r="B53" s="19">
        <v>39</v>
      </c>
      <c r="C53" s="8">
        <f t="shared" si="6"/>
        <v>19680.889564320601</v>
      </c>
      <c r="D53" s="36">
        <f t="shared" si="7"/>
        <v>63.96</v>
      </c>
      <c r="E53" s="36">
        <f t="shared" si="8"/>
        <v>864.43782161686931</v>
      </c>
      <c r="F53" s="36">
        <f t="shared" si="3"/>
        <v>928.4</v>
      </c>
      <c r="G53" s="36">
        <f t="shared" si="9"/>
        <v>18816.451742703732</v>
      </c>
    </row>
    <row r="54" spans="1:7" x14ac:dyDescent="0.25">
      <c r="A54" s="35">
        <f t="shared" si="4"/>
        <v>45017</v>
      </c>
      <c r="B54" s="19">
        <v>40</v>
      </c>
      <c r="C54" s="8">
        <f t="shared" si="6"/>
        <v>18816.451742703732</v>
      </c>
      <c r="D54" s="36">
        <f t="shared" si="7"/>
        <v>61.15</v>
      </c>
      <c r="E54" s="36">
        <f t="shared" si="8"/>
        <v>867.24724453712417</v>
      </c>
      <c r="F54" s="36">
        <f t="shared" si="3"/>
        <v>928.4</v>
      </c>
      <c r="G54" s="36">
        <f t="shared" si="9"/>
        <v>17949.204498166608</v>
      </c>
    </row>
    <row r="55" spans="1:7" x14ac:dyDescent="0.25">
      <c r="A55" s="35">
        <f t="shared" si="4"/>
        <v>45047</v>
      </c>
      <c r="B55" s="19">
        <v>41</v>
      </c>
      <c r="C55" s="8">
        <f t="shared" si="6"/>
        <v>17949.204498166608</v>
      </c>
      <c r="D55" s="36">
        <f t="shared" si="7"/>
        <v>58.33</v>
      </c>
      <c r="E55" s="36">
        <f t="shared" si="8"/>
        <v>870.06579808186973</v>
      </c>
      <c r="F55" s="36">
        <f t="shared" si="3"/>
        <v>928.4</v>
      </c>
      <c r="G55" s="36">
        <f t="shared" si="9"/>
        <v>17079.138700084739</v>
      </c>
    </row>
    <row r="56" spans="1:7" x14ac:dyDescent="0.25">
      <c r="A56" s="35">
        <f t="shared" si="4"/>
        <v>45078</v>
      </c>
      <c r="B56" s="19">
        <v>42</v>
      </c>
      <c r="C56" s="8">
        <f t="shared" si="6"/>
        <v>17079.138700084739</v>
      </c>
      <c r="D56" s="36">
        <f t="shared" si="7"/>
        <v>55.51</v>
      </c>
      <c r="E56" s="36">
        <f t="shared" si="8"/>
        <v>872.89351192563606</v>
      </c>
      <c r="F56" s="36">
        <f t="shared" si="3"/>
        <v>928.4</v>
      </c>
      <c r="G56" s="36">
        <f t="shared" si="9"/>
        <v>16206.245188159102</v>
      </c>
    </row>
    <row r="57" spans="1:7" x14ac:dyDescent="0.25">
      <c r="A57" s="35">
        <f t="shared" si="4"/>
        <v>45108</v>
      </c>
      <c r="B57" s="19">
        <v>43</v>
      </c>
      <c r="C57" s="8">
        <f t="shared" si="6"/>
        <v>16206.245188159102</v>
      </c>
      <c r="D57" s="36">
        <f t="shared" si="7"/>
        <v>52.67</v>
      </c>
      <c r="E57" s="36">
        <f t="shared" si="8"/>
        <v>875.73041583939414</v>
      </c>
      <c r="F57" s="36">
        <f t="shared" si="3"/>
        <v>928.4</v>
      </c>
      <c r="G57" s="36">
        <f t="shared" si="9"/>
        <v>15330.514772319708</v>
      </c>
    </row>
    <row r="58" spans="1:7" x14ac:dyDescent="0.25">
      <c r="A58" s="35">
        <f t="shared" si="4"/>
        <v>45139</v>
      </c>
      <c r="B58" s="19">
        <v>44</v>
      </c>
      <c r="C58" s="8">
        <f t="shared" si="6"/>
        <v>15330.514772319708</v>
      </c>
      <c r="D58" s="36">
        <f t="shared" si="7"/>
        <v>49.82</v>
      </c>
      <c r="E58" s="36">
        <f t="shared" si="8"/>
        <v>878.57653969087221</v>
      </c>
      <c r="F58" s="36">
        <f t="shared" si="3"/>
        <v>928.4</v>
      </c>
      <c r="G58" s="36">
        <f t="shared" si="9"/>
        <v>14451.938232628836</v>
      </c>
    </row>
    <row r="59" spans="1:7" x14ac:dyDescent="0.25">
      <c r="A59" s="35">
        <f t="shared" si="4"/>
        <v>45170</v>
      </c>
      <c r="B59" s="19">
        <v>45</v>
      </c>
      <c r="C59" s="8">
        <f t="shared" si="6"/>
        <v>14451.938232628836</v>
      </c>
      <c r="D59" s="36">
        <f t="shared" si="7"/>
        <v>46.97</v>
      </c>
      <c r="E59" s="36">
        <f t="shared" si="8"/>
        <v>881.43191344486763</v>
      </c>
      <c r="F59" s="36">
        <f t="shared" si="3"/>
        <v>928.4</v>
      </c>
      <c r="G59" s="36">
        <f t="shared" si="9"/>
        <v>13570.506319183969</v>
      </c>
    </row>
    <row r="60" spans="1:7" x14ac:dyDescent="0.25">
      <c r="A60" s="35">
        <f t="shared" si="4"/>
        <v>45200</v>
      </c>
      <c r="B60" s="19">
        <v>46</v>
      </c>
      <c r="C60" s="8">
        <f t="shared" si="6"/>
        <v>13570.506319183969</v>
      </c>
      <c r="D60" s="36">
        <f t="shared" si="7"/>
        <v>44.1</v>
      </c>
      <c r="E60" s="36">
        <f t="shared" si="8"/>
        <v>884.2965671635634</v>
      </c>
      <c r="F60" s="36">
        <f t="shared" si="3"/>
        <v>928.4</v>
      </c>
      <c r="G60" s="36">
        <f t="shared" si="9"/>
        <v>12686.209752020406</v>
      </c>
    </row>
    <row r="61" spans="1:7" x14ac:dyDescent="0.25">
      <c r="A61" s="35">
        <f t="shared" si="4"/>
        <v>45231</v>
      </c>
      <c r="B61" s="19">
        <v>47</v>
      </c>
      <c r="C61" s="8">
        <f t="shared" si="6"/>
        <v>12686.209752020406</v>
      </c>
      <c r="D61" s="36">
        <f t="shared" si="7"/>
        <v>41.23</v>
      </c>
      <c r="E61" s="36">
        <f t="shared" si="8"/>
        <v>887.17053100684495</v>
      </c>
      <c r="F61" s="36">
        <f t="shared" si="3"/>
        <v>928.4</v>
      </c>
      <c r="G61" s="36">
        <f t="shared" si="9"/>
        <v>11799.039221013561</v>
      </c>
    </row>
    <row r="62" spans="1:7" x14ac:dyDescent="0.25">
      <c r="A62" s="35">
        <f t="shared" si="4"/>
        <v>45261</v>
      </c>
      <c r="B62" s="19">
        <v>48</v>
      </c>
      <c r="C62" s="8">
        <f t="shared" si="6"/>
        <v>11799.039221013561</v>
      </c>
      <c r="D62" s="36">
        <f t="shared" si="7"/>
        <v>38.35</v>
      </c>
      <c r="E62" s="36">
        <f t="shared" si="8"/>
        <v>890.0538352326173</v>
      </c>
      <c r="F62" s="36">
        <f t="shared" si="3"/>
        <v>928.4</v>
      </c>
      <c r="G62" s="36">
        <f t="shared" si="9"/>
        <v>10908.985385780945</v>
      </c>
    </row>
    <row r="63" spans="1:7" x14ac:dyDescent="0.25">
      <c r="A63" s="35">
        <f t="shared" si="4"/>
        <v>45292</v>
      </c>
      <c r="B63" s="19">
        <v>49</v>
      </c>
      <c r="C63" s="8">
        <f t="shared" si="6"/>
        <v>10908.985385780945</v>
      </c>
      <c r="D63" s="36">
        <f t="shared" si="7"/>
        <v>35.450000000000003</v>
      </c>
      <c r="E63" s="36">
        <f t="shared" si="8"/>
        <v>892.9465101971233</v>
      </c>
      <c r="F63" s="36">
        <f t="shared" si="3"/>
        <v>928.4</v>
      </c>
      <c r="G63" s="36">
        <f t="shared" si="9"/>
        <v>10016.038875583821</v>
      </c>
    </row>
    <row r="64" spans="1:7" x14ac:dyDescent="0.25">
      <c r="A64" s="35">
        <f t="shared" si="4"/>
        <v>45323</v>
      </c>
      <c r="B64" s="19">
        <v>50</v>
      </c>
      <c r="C64" s="8">
        <f t="shared" si="6"/>
        <v>10016.038875583821</v>
      </c>
      <c r="D64" s="36">
        <f t="shared" si="7"/>
        <v>32.549999999999997</v>
      </c>
      <c r="E64" s="36">
        <f t="shared" si="8"/>
        <v>895.84858635526393</v>
      </c>
      <c r="F64" s="36">
        <f t="shared" si="3"/>
        <v>928.4</v>
      </c>
      <c r="G64" s="36">
        <f t="shared" si="9"/>
        <v>9120.190289228558</v>
      </c>
    </row>
    <row r="65" spans="1:7" x14ac:dyDescent="0.25">
      <c r="A65" s="35">
        <f t="shared" si="4"/>
        <v>45352</v>
      </c>
      <c r="B65" s="19">
        <v>51</v>
      </c>
      <c r="C65" s="8">
        <f t="shared" si="6"/>
        <v>9120.190289228558</v>
      </c>
      <c r="D65" s="36">
        <f t="shared" si="7"/>
        <v>29.64</v>
      </c>
      <c r="E65" s="36">
        <f t="shared" si="8"/>
        <v>898.76009426091866</v>
      </c>
      <c r="F65" s="36">
        <f t="shared" si="3"/>
        <v>928.4</v>
      </c>
      <c r="G65" s="36">
        <f t="shared" si="9"/>
        <v>8221.4301949676392</v>
      </c>
    </row>
    <row r="66" spans="1:7" x14ac:dyDescent="0.25">
      <c r="A66" s="35">
        <f t="shared" si="4"/>
        <v>45383</v>
      </c>
      <c r="B66" s="19">
        <v>52</v>
      </c>
      <c r="C66" s="8">
        <f t="shared" si="6"/>
        <v>8221.4301949676392</v>
      </c>
      <c r="D66" s="36">
        <f t="shared" si="7"/>
        <v>26.72</v>
      </c>
      <c r="E66" s="36">
        <f t="shared" si="8"/>
        <v>901.68106456726639</v>
      </c>
      <c r="F66" s="36">
        <f t="shared" si="3"/>
        <v>928.4</v>
      </c>
      <c r="G66" s="36">
        <f t="shared" si="9"/>
        <v>7319.7491304003725</v>
      </c>
    </row>
    <row r="67" spans="1:7" x14ac:dyDescent="0.25">
      <c r="A67" s="35">
        <f t="shared" si="4"/>
        <v>45413</v>
      </c>
      <c r="B67" s="19">
        <v>53</v>
      </c>
      <c r="C67" s="8">
        <f t="shared" si="6"/>
        <v>7319.7491304003725</v>
      </c>
      <c r="D67" s="36">
        <f t="shared" si="7"/>
        <v>23.79</v>
      </c>
      <c r="E67" s="36">
        <f t="shared" si="8"/>
        <v>904.61152802711013</v>
      </c>
      <c r="F67" s="36">
        <f t="shared" si="3"/>
        <v>928.4</v>
      </c>
      <c r="G67" s="36">
        <f t="shared" si="9"/>
        <v>6415.1376023732628</v>
      </c>
    </row>
    <row r="68" spans="1:7" x14ac:dyDescent="0.25">
      <c r="A68" s="35">
        <f t="shared" si="4"/>
        <v>45444</v>
      </c>
      <c r="B68" s="19">
        <v>54</v>
      </c>
      <c r="C68" s="8">
        <f t="shared" si="6"/>
        <v>6415.1376023732628</v>
      </c>
      <c r="D68" s="36">
        <f t="shared" si="7"/>
        <v>20.85</v>
      </c>
      <c r="E68" s="36">
        <f t="shared" si="8"/>
        <v>907.55151549319817</v>
      </c>
      <c r="F68" s="36">
        <f t="shared" si="3"/>
        <v>928.4</v>
      </c>
      <c r="G68" s="36">
        <f t="shared" si="9"/>
        <v>5507.5860868800646</v>
      </c>
    </row>
    <row r="69" spans="1:7" x14ac:dyDescent="0.25">
      <c r="A69" s="35">
        <f t="shared" si="4"/>
        <v>45474</v>
      </c>
      <c r="B69" s="19">
        <v>55</v>
      </c>
      <c r="C69" s="8">
        <f t="shared" si="6"/>
        <v>5507.5860868800646</v>
      </c>
      <c r="D69" s="36">
        <f t="shared" si="7"/>
        <v>17.899999999999999</v>
      </c>
      <c r="E69" s="36">
        <f t="shared" si="8"/>
        <v>910.50105791855106</v>
      </c>
      <c r="F69" s="36">
        <f t="shared" si="3"/>
        <v>928.4</v>
      </c>
      <c r="G69" s="36">
        <f t="shared" si="9"/>
        <v>4597.0850289615137</v>
      </c>
    </row>
    <row r="70" spans="1:7" x14ac:dyDescent="0.25">
      <c r="A70" s="35">
        <f t="shared" si="4"/>
        <v>45505</v>
      </c>
      <c r="B70" s="19">
        <v>56</v>
      </c>
      <c r="C70" s="8">
        <f t="shared" si="6"/>
        <v>4597.0850289615137</v>
      </c>
      <c r="D70" s="36">
        <f t="shared" si="7"/>
        <v>14.94</v>
      </c>
      <c r="E70" s="36">
        <f t="shared" si="8"/>
        <v>913.46018635678627</v>
      </c>
      <c r="F70" s="36">
        <f t="shared" si="3"/>
        <v>928.4</v>
      </c>
      <c r="G70" s="36">
        <f t="shared" si="9"/>
        <v>3683.6248426047273</v>
      </c>
    </row>
    <row r="71" spans="1:7" x14ac:dyDescent="0.25">
      <c r="A71" s="35">
        <f t="shared" si="4"/>
        <v>45536</v>
      </c>
      <c r="B71" s="19">
        <v>57</v>
      </c>
      <c r="C71" s="8">
        <f t="shared" si="6"/>
        <v>3683.6248426047273</v>
      </c>
      <c r="D71" s="36">
        <f t="shared" si="7"/>
        <v>11.97</v>
      </c>
      <c r="E71" s="36">
        <f t="shared" si="8"/>
        <v>916.42893196244586</v>
      </c>
      <c r="F71" s="36">
        <f t="shared" si="3"/>
        <v>928.4</v>
      </c>
      <c r="G71" s="36">
        <f t="shared" si="9"/>
        <v>2767.1959106422814</v>
      </c>
    </row>
    <row r="72" spans="1:7" x14ac:dyDescent="0.25">
      <c r="A72" s="35">
        <f t="shared" si="4"/>
        <v>45566</v>
      </c>
      <c r="B72" s="19">
        <v>58</v>
      </c>
      <c r="C72" s="8">
        <f t="shared" si="6"/>
        <v>2767.1959106422814</v>
      </c>
      <c r="D72" s="36">
        <f t="shared" si="7"/>
        <v>8.99</v>
      </c>
      <c r="E72" s="36">
        <f t="shared" si="8"/>
        <v>919.40732599132389</v>
      </c>
      <c r="F72" s="36">
        <f t="shared" si="3"/>
        <v>928.4</v>
      </c>
      <c r="G72" s="36">
        <f t="shared" si="9"/>
        <v>1847.7885846509575</v>
      </c>
    </row>
    <row r="73" spans="1:7" x14ac:dyDescent="0.25">
      <c r="A73" s="35">
        <f t="shared" si="4"/>
        <v>45597</v>
      </c>
      <c r="B73" s="19">
        <v>59</v>
      </c>
      <c r="C73" s="8">
        <f t="shared" si="6"/>
        <v>1847.7885846509575</v>
      </c>
      <c r="D73" s="36">
        <f t="shared" si="7"/>
        <v>6.01</v>
      </c>
      <c r="E73" s="36">
        <f t="shared" si="8"/>
        <v>922.39539980079564</v>
      </c>
      <c r="F73" s="36">
        <f t="shared" si="3"/>
        <v>928.4</v>
      </c>
      <c r="G73" s="36">
        <f t="shared" si="9"/>
        <v>925.3931848501619</v>
      </c>
    </row>
    <row r="74" spans="1:7" x14ac:dyDescent="0.25">
      <c r="A74" s="35">
        <f t="shared" si="4"/>
        <v>45627</v>
      </c>
      <c r="B74" s="19">
        <v>60</v>
      </c>
      <c r="C74" s="8">
        <f t="shared" si="6"/>
        <v>925.3931848501619</v>
      </c>
      <c r="D74" s="36">
        <f t="shared" si="7"/>
        <v>3.01</v>
      </c>
      <c r="E74" s="36">
        <f t="shared" si="8"/>
        <v>925.39318485014849</v>
      </c>
      <c r="F74" s="36">
        <f t="shared" si="3"/>
        <v>928.4</v>
      </c>
      <c r="G74" s="37">
        <f t="shared" si="9"/>
        <v>1.3415046851150692E-11</v>
      </c>
    </row>
    <row r="75" spans="1:7" x14ac:dyDescent="0.25">
      <c r="A75" s="35"/>
      <c r="B75" s="19"/>
      <c r="C75" s="8"/>
      <c r="D75" s="36"/>
      <c r="E75" s="36"/>
      <c r="F75" s="36"/>
      <c r="G75" s="36"/>
    </row>
    <row r="76" spans="1:7" x14ac:dyDescent="0.25">
      <c r="A76" s="35"/>
      <c r="B76" s="19"/>
      <c r="C76" s="8"/>
      <c r="D76" s="36"/>
      <c r="E76" s="36"/>
      <c r="F76" s="36"/>
      <c r="G76" s="36"/>
    </row>
    <row r="77" spans="1:7" x14ac:dyDescent="0.25">
      <c r="A77" s="35"/>
      <c r="B77" s="19"/>
      <c r="C77" s="8"/>
      <c r="D77" s="36"/>
      <c r="E77" s="36"/>
      <c r="F77" s="36"/>
      <c r="G77" s="36"/>
    </row>
    <row r="78" spans="1:7" x14ac:dyDescent="0.25">
      <c r="A78" s="35"/>
      <c r="B78" s="19"/>
      <c r="C78" s="8"/>
      <c r="D78" s="36"/>
      <c r="E78" s="36"/>
      <c r="F78" s="36"/>
      <c r="G78" s="36"/>
    </row>
    <row r="79" spans="1:7" x14ac:dyDescent="0.25">
      <c r="A79" s="35"/>
      <c r="B79" s="19"/>
      <c r="C79" s="8"/>
      <c r="D79" s="36"/>
      <c r="E79" s="36"/>
      <c r="F79" s="36"/>
      <c r="G79" s="36"/>
    </row>
    <row r="80" spans="1:7" x14ac:dyDescent="0.25">
      <c r="A80" s="35"/>
      <c r="B80" s="19"/>
      <c r="C80" s="8"/>
      <c r="D80" s="36"/>
      <c r="E80" s="36"/>
      <c r="F80" s="36"/>
      <c r="G80" s="36"/>
    </row>
    <row r="81" spans="1:7" x14ac:dyDescent="0.25">
      <c r="A81" s="35"/>
      <c r="B81" s="19"/>
      <c r="C81" s="8"/>
      <c r="D81" s="36"/>
      <c r="E81" s="36"/>
      <c r="F81" s="36"/>
      <c r="G81" s="36"/>
    </row>
    <row r="82" spans="1:7" x14ac:dyDescent="0.25">
      <c r="A82" s="35"/>
      <c r="B82" s="19"/>
      <c r="C82" s="8"/>
      <c r="D82" s="36"/>
      <c r="E82" s="36"/>
      <c r="F82" s="36"/>
      <c r="G82" s="36"/>
    </row>
    <row r="83" spans="1:7" x14ac:dyDescent="0.25">
      <c r="A83" s="35"/>
      <c r="B83" s="19"/>
      <c r="C83" s="8"/>
      <c r="D83" s="36"/>
      <c r="E83" s="36"/>
      <c r="F83" s="36"/>
      <c r="G83" s="36"/>
    </row>
    <row r="84" spans="1:7" x14ac:dyDescent="0.25">
      <c r="A84" s="35"/>
      <c r="B84" s="19"/>
      <c r="C84" s="8"/>
      <c r="D84" s="36"/>
      <c r="E84" s="36"/>
      <c r="F84" s="36"/>
      <c r="G84" s="36"/>
    </row>
    <row r="85" spans="1:7" x14ac:dyDescent="0.25">
      <c r="A85" s="35"/>
      <c r="B85" s="19"/>
      <c r="C85" s="8"/>
      <c r="D85" s="36"/>
      <c r="E85" s="36"/>
      <c r="F85" s="36"/>
      <c r="G85" s="36"/>
    </row>
    <row r="86" spans="1:7" x14ac:dyDescent="0.25">
      <c r="A86" s="35"/>
      <c r="B86" s="19"/>
      <c r="C86" s="8"/>
      <c r="D86" s="36"/>
      <c r="E86" s="36"/>
      <c r="F86" s="36"/>
      <c r="G86" s="36"/>
    </row>
    <row r="87" spans="1:7" x14ac:dyDescent="0.25">
      <c r="A87" s="35"/>
      <c r="B87" s="19"/>
      <c r="C87" s="8"/>
      <c r="D87" s="36"/>
      <c r="E87" s="36"/>
      <c r="F87" s="36"/>
      <c r="G87" s="36"/>
    </row>
    <row r="88" spans="1:7" x14ac:dyDescent="0.25">
      <c r="A88" s="35"/>
      <c r="B88" s="19"/>
      <c r="C88" s="8"/>
      <c r="D88" s="36"/>
      <c r="E88" s="36"/>
      <c r="F88" s="36"/>
      <c r="G88" s="36"/>
    </row>
    <row r="89" spans="1:7" x14ac:dyDescent="0.25">
      <c r="A89" s="35"/>
      <c r="B89" s="19"/>
      <c r="C89" s="8"/>
      <c r="D89" s="36"/>
      <c r="E89" s="36"/>
      <c r="F89" s="36"/>
      <c r="G89" s="36"/>
    </row>
    <row r="90" spans="1:7" x14ac:dyDescent="0.25">
      <c r="A90" s="35"/>
      <c r="B90" s="19"/>
      <c r="C90" s="8"/>
      <c r="D90" s="36"/>
      <c r="E90" s="36"/>
      <c r="F90" s="36"/>
      <c r="G90" s="36"/>
    </row>
    <row r="91" spans="1:7" x14ac:dyDescent="0.25">
      <c r="A91" s="35"/>
      <c r="B91" s="19"/>
      <c r="C91" s="8"/>
      <c r="D91" s="36"/>
      <c r="E91" s="36"/>
      <c r="F91" s="36"/>
      <c r="G91" s="36"/>
    </row>
    <row r="92" spans="1:7" x14ac:dyDescent="0.25">
      <c r="A92" s="35"/>
      <c r="B92" s="19"/>
      <c r="C92" s="8"/>
      <c r="D92" s="36"/>
      <c r="E92" s="36"/>
      <c r="F92" s="36"/>
      <c r="G92" s="36"/>
    </row>
    <row r="93" spans="1:7" x14ac:dyDescent="0.25">
      <c r="A93" s="35"/>
      <c r="B93" s="19"/>
      <c r="C93" s="8"/>
      <c r="D93" s="36"/>
      <c r="E93" s="36"/>
      <c r="F93" s="36"/>
      <c r="G93" s="36"/>
    </row>
    <row r="94" spans="1:7" x14ac:dyDescent="0.25">
      <c r="A94" s="35"/>
      <c r="B94" s="19"/>
      <c r="C94" s="8"/>
      <c r="D94" s="36"/>
      <c r="E94" s="36"/>
      <c r="F94" s="36"/>
      <c r="G94" s="36"/>
    </row>
    <row r="95" spans="1:7" x14ac:dyDescent="0.25">
      <c r="A95" s="35"/>
      <c r="B95" s="19"/>
      <c r="C95" s="8"/>
      <c r="D95" s="36"/>
      <c r="E95" s="36"/>
      <c r="F95" s="36"/>
      <c r="G95" s="36"/>
    </row>
    <row r="96" spans="1:7" x14ac:dyDescent="0.25">
      <c r="A96" s="35"/>
      <c r="B96" s="19"/>
      <c r="C96" s="8"/>
      <c r="D96" s="36"/>
      <c r="E96" s="36"/>
      <c r="F96" s="36"/>
      <c r="G96" s="36"/>
    </row>
    <row r="97" spans="1:7" x14ac:dyDescent="0.25">
      <c r="A97" s="35"/>
      <c r="B97" s="19"/>
      <c r="C97" s="8"/>
      <c r="D97" s="36"/>
      <c r="E97" s="36"/>
      <c r="F97" s="36"/>
      <c r="G97" s="36"/>
    </row>
    <row r="98" spans="1:7" x14ac:dyDescent="0.25">
      <c r="A98" s="35"/>
      <c r="B98" s="19"/>
      <c r="C98" s="8"/>
      <c r="D98" s="36"/>
      <c r="E98" s="36"/>
      <c r="F98" s="36"/>
      <c r="G98" s="36"/>
    </row>
    <row r="99" spans="1:7" x14ac:dyDescent="0.25">
      <c r="A99" s="35"/>
      <c r="B99" s="19"/>
      <c r="C99" s="8"/>
      <c r="D99" s="36"/>
      <c r="E99" s="36"/>
      <c r="F99" s="36"/>
      <c r="G99" s="36"/>
    </row>
    <row r="100" spans="1:7" x14ac:dyDescent="0.25">
      <c r="A100" s="35"/>
      <c r="B100" s="19"/>
      <c r="C100" s="8"/>
      <c r="D100" s="36"/>
      <c r="E100" s="36"/>
      <c r="F100" s="36"/>
      <c r="G100" s="36"/>
    </row>
    <row r="101" spans="1:7" x14ac:dyDescent="0.25">
      <c r="A101" s="35"/>
      <c r="B101" s="19"/>
      <c r="C101" s="8"/>
      <c r="D101" s="36"/>
      <c r="E101" s="36"/>
      <c r="F101" s="36"/>
      <c r="G101" s="36"/>
    </row>
    <row r="102" spans="1:7" x14ac:dyDescent="0.25">
      <c r="A102" s="35"/>
      <c r="B102" s="19"/>
      <c r="C102" s="8"/>
      <c r="D102" s="36"/>
      <c r="E102" s="36"/>
      <c r="F102" s="36"/>
      <c r="G102" s="36"/>
    </row>
    <row r="103" spans="1:7" x14ac:dyDescent="0.25">
      <c r="A103" s="35"/>
      <c r="B103" s="19"/>
      <c r="C103" s="8"/>
      <c r="D103" s="36"/>
      <c r="E103" s="36"/>
      <c r="F103" s="36"/>
      <c r="G103" s="36"/>
    </row>
    <row r="104" spans="1:7" x14ac:dyDescent="0.25">
      <c r="A104" s="35"/>
      <c r="B104" s="19"/>
      <c r="C104" s="8"/>
      <c r="D104" s="36"/>
      <c r="E104" s="36"/>
      <c r="F104" s="36"/>
      <c r="G104" s="36"/>
    </row>
    <row r="105" spans="1:7" x14ac:dyDescent="0.25">
      <c r="A105" s="35"/>
      <c r="B105" s="19"/>
      <c r="C105" s="8"/>
      <c r="D105" s="36"/>
      <c r="E105" s="36"/>
      <c r="F105" s="36"/>
      <c r="G105" s="36"/>
    </row>
    <row r="106" spans="1:7" x14ac:dyDescent="0.25">
      <c r="A106" s="35"/>
      <c r="B106" s="19"/>
      <c r="C106" s="8"/>
      <c r="D106" s="36"/>
      <c r="E106" s="36"/>
      <c r="F106" s="36"/>
      <c r="G106" s="36"/>
    </row>
    <row r="107" spans="1:7" x14ac:dyDescent="0.25">
      <c r="A107" s="35"/>
      <c r="B107" s="19"/>
      <c r="C107" s="8"/>
      <c r="D107" s="36"/>
      <c r="E107" s="36"/>
      <c r="F107" s="36"/>
      <c r="G107" s="36"/>
    </row>
    <row r="108" spans="1:7" x14ac:dyDescent="0.25">
      <c r="A108" s="35"/>
      <c r="B108" s="19"/>
      <c r="C108" s="8"/>
      <c r="D108" s="36"/>
      <c r="E108" s="36"/>
      <c r="F108" s="36"/>
      <c r="G108" s="36"/>
    </row>
    <row r="109" spans="1:7" x14ac:dyDescent="0.25">
      <c r="A109" s="35"/>
      <c r="B109" s="19"/>
      <c r="C109" s="8"/>
      <c r="D109" s="36"/>
      <c r="E109" s="36"/>
      <c r="F109" s="36"/>
      <c r="G109" s="36"/>
    </row>
    <row r="110" spans="1:7" x14ac:dyDescent="0.25">
      <c r="A110" s="35"/>
      <c r="B110" s="19"/>
      <c r="C110" s="8"/>
      <c r="D110" s="36"/>
      <c r="E110" s="36"/>
      <c r="F110" s="36"/>
      <c r="G110" s="36"/>
    </row>
    <row r="111" spans="1:7" x14ac:dyDescent="0.25">
      <c r="A111" s="35"/>
      <c r="B111" s="19"/>
      <c r="C111" s="8"/>
      <c r="D111" s="36"/>
      <c r="E111" s="36"/>
      <c r="F111" s="36"/>
      <c r="G111" s="36"/>
    </row>
    <row r="112" spans="1:7" x14ac:dyDescent="0.25">
      <c r="A112" s="35"/>
      <c r="B112" s="19"/>
      <c r="C112" s="8"/>
      <c r="D112" s="36"/>
      <c r="E112" s="36"/>
      <c r="F112" s="36"/>
      <c r="G112" s="36"/>
    </row>
    <row r="113" spans="1:7" x14ac:dyDescent="0.25">
      <c r="A113" s="35"/>
      <c r="B113" s="19"/>
      <c r="C113" s="8"/>
      <c r="D113" s="36"/>
      <c r="E113" s="36"/>
      <c r="F113" s="36"/>
      <c r="G113" s="36"/>
    </row>
    <row r="114" spans="1:7" x14ac:dyDescent="0.25">
      <c r="A114" s="35"/>
      <c r="B114" s="19"/>
      <c r="C114" s="8"/>
      <c r="D114" s="36"/>
      <c r="E114" s="36"/>
      <c r="F114" s="36"/>
      <c r="G114" s="36"/>
    </row>
    <row r="115" spans="1:7" x14ac:dyDescent="0.25">
      <c r="A115" s="35"/>
      <c r="B115" s="19"/>
      <c r="C115" s="8"/>
      <c r="D115" s="36"/>
      <c r="E115" s="36"/>
      <c r="F115" s="36"/>
      <c r="G115" s="36"/>
    </row>
    <row r="116" spans="1:7" x14ac:dyDescent="0.25">
      <c r="A116" s="35"/>
      <c r="B116" s="19"/>
      <c r="C116" s="8"/>
      <c r="D116" s="36"/>
      <c r="E116" s="36"/>
      <c r="F116" s="36"/>
      <c r="G116" s="36"/>
    </row>
    <row r="117" spans="1:7" x14ac:dyDescent="0.25">
      <c r="A117" s="35"/>
      <c r="B117" s="19"/>
      <c r="C117" s="8"/>
      <c r="D117" s="36"/>
      <c r="E117" s="36"/>
      <c r="F117" s="36"/>
      <c r="G117" s="36"/>
    </row>
    <row r="118" spans="1:7" x14ac:dyDescent="0.25">
      <c r="A118" s="35"/>
      <c r="B118" s="19"/>
      <c r="C118" s="8"/>
      <c r="D118" s="36"/>
      <c r="E118" s="36"/>
      <c r="F118" s="36"/>
      <c r="G118" s="36"/>
    </row>
    <row r="119" spans="1:7" x14ac:dyDescent="0.25">
      <c r="A119" s="35"/>
      <c r="B119" s="19"/>
      <c r="C119" s="8"/>
      <c r="D119" s="36"/>
      <c r="E119" s="36"/>
      <c r="F119" s="36"/>
      <c r="G119" s="36"/>
    </row>
    <row r="120" spans="1:7" x14ac:dyDescent="0.25">
      <c r="A120" s="35"/>
      <c r="B120" s="19"/>
      <c r="C120" s="8"/>
      <c r="D120" s="36"/>
      <c r="E120" s="36"/>
      <c r="F120" s="36"/>
      <c r="G120" s="36"/>
    </row>
    <row r="121" spans="1:7" x14ac:dyDescent="0.25">
      <c r="A121" s="35"/>
      <c r="B121" s="19"/>
      <c r="C121" s="8"/>
      <c r="D121" s="36"/>
      <c r="E121" s="36"/>
      <c r="F121" s="36"/>
      <c r="G121" s="36"/>
    </row>
    <row r="122" spans="1:7" x14ac:dyDescent="0.25">
      <c r="A122" s="35"/>
      <c r="B122" s="19"/>
      <c r="C122" s="8"/>
      <c r="D122" s="36"/>
      <c r="E122" s="36"/>
      <c r="F122" s="36"/>
      <c r="G122" s="36"/>
    </row>
    <row r="123" spans="1:7" x14ac:dyDescent="0.25">
      <c r="A123" s="35"/>
      <c r="B123" s="19"/>
      <c r="C123" s="8"/>
      <c r="D123" s="36"/>
      <c r="E123" s="36"/>
      <c r="F123" s="36"/>
      <c r="G123" s="36"/>
    </row>
    <row r="124" spans="1:7" x14ac:dyDescent="0.25">
      <c r="A124" s="35"/>
      <c r="B124" s="19"/>
      <c r="C124" s="8"/>
      <c r="D124" s="36"/>
      <c r="E124" s="36"/>
      <c r="F124" s="36"/>
      <c r="G124" s="36"/>
    </row>
    <row r="125" spans="1:7" x14ac:dyDescent="0.25">
      <c r="A125" s="35"/>
      <c r="B125" s="19"/>
      <c r="C125" s="8"/>
      <c r="D125" s="36"/>
      <c r="E125" s="36"/>
      <c r="F125" s="36"/>
      <c r="G125" s="36"/>
    </row>
    <row r="126" spans="1:7" x14ac:dyDescent="0.25">
      <c r="A126" s="35"/>
      <c r="B126" s="19"/>
      <c r="C126" s="8"/>
      <c r="D126" s="36"/>
      <c r="E126" s="36"/>
      <c r="F126" s="36"/>
      <c r="G126" s="36"/>
    </row>
    <row r="127" spans="1:7" x14ac:dyDescent="0.25">
      <c r="A127" s="35"/>
      <c r="B127" s="19"/>
      <c r="C127" s="8"/>
      <c r="D127" s="36"/>
      <c r="E127" s="36"/>
      <c r="F127" s="36"/>
      <c r="G127" s="36"/>
    </row>
    <row r="128" spans="1:7" x14ac:dyDescent="0.25">
      <c r="A128" s="35"/>
      <c r="B128" s="19"/>
      <c r="C128" s="8"/>
      <c r="D128" s="36"/>
      <c r="E128" s="36"/>
      <c r="F128" s="36"/>
      <c r="G128" s="36"/>
    </row>
    <row r="129" spans="1:7" x14ac:dyDescent="0.25">
      <c r="A129" s="35"/>
      <c r="B129" s="19"/>
      <c r="C129" s="8"/>
      <c r="D129" s="36"/>
      <c r="E129" s="36"/>
      <c r="F129" s="36"/>
      <c r="G129" s="36"/>
    </row>
    <row r="130" spans="1:7" x14ac:dyDescent="0.25">
      <c r="A130" s="35"/>
      <c r="B130" s="19"/>
      <c r="C130" s="8"/>
      <c r="D130" s="36"/>
      <c r="E130" s="36"/>
      <c r="F130" s="36"/>
      <c r="G130" s="36"/>
    </row>
    <row r="131" spans="1:7" x14ac:dyDescent="0.25">
      <c r="A131" s="35"/>
      <c r="B131" s="19"/>
      <c r="C131" s="8"/>
      <c r="D131" s="36"/>
      <c r="E131" s="36"/>
      <c r="F131" s="36"/>
      <c r="G131" s="36"/>
    </row>
    <row r="132" spans="1:7" x14ac:dyDescent="0.25">
      <c r="A132" s="35"/>
      <c r="B132" s="19"/>
      <c r="C132" s="8"/>
      <c r="D132" s="36"/>
      <c r="E132" s="36"/>
      <c r="F132" s="36"/>
      <c r="G132" s="36"/>
    </row>
    <row r="133" spans="1:7" x14ac:dyDescent="0.25">
      <c r="A133" s="35"/>
      <c r="B133" s="19"/>
      <c r="C133" s="8"/>
      <c r="D133" s="36"/>
      <c r="E133" s="36"/>
      <c r="F133" s="36"/>
      <c r="G133" s="36"/>
    </row>
    <row r="134" spans="1:7" x14ac:dyDescent="0.25">
      <c r="A134" s="35"/>
      <c r="B134" s="19"/>
      <c r="C134" s="8"/>
      <c r="D134" s="36"/>
      <c r="E134" s="36"/>
      <c r="F134" s="36"/>
      <c r="G134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Investeeringu annuiteetgraafik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 Telk</dc:creator>
  <cp:lastModifiedBy>Siret Kuusik</cp:lastModifiedBy>
  <dcterms:created xsi:type="dcterms:W3CDTF">2018-11-22T07:56:47Z</dcterms:created>
  <dcterms:modified xsi:type="dcterms:W3CDTF">2019-09-11T14:30:41Z</dcterms:modified>
</cp:coreProperties>
</file>