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erver\Connecto\20.Geo&amp;Projekt\Projekteerimine\ERKI PÄÄRO\300 Projekteerimine\2024\31 Saku Valla TV\Roobuka 4\"/>
    </mc:Choice>
  </mc:AlternateContent>
  <xr:revisionPtr revIDLastSave="0" documentId="13_ncr:1_{913CE719-3588-44C0-9F2C-0CE754BFA4E4}" xr6:coauthVersionLast="47" xr6:coauthVersionMax="47" xr10:uidLastSave="{00000000-0000-0000-0000-000000000000}"/>
  <bookViews>
    <workbookView xWindow="-108" yWindow="-108" windowWidth="23256" windowHeight="12456" xr2:uid="{05E838D5-11E4-45FA-A905-2887101063C5}"/>
  </bookViews>
  <sheets>
    <sheet name="Sheet1" sheetId="2" r:id="rId1"/>
    <sheet name="Valgustid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I31" i="1"/>
  <c r="H61" i="1"/>
  <c r="E4" i="2"/>
  <c r="E9" i="2"/>
  <c r="E8" i="2"/>
  <c r="I57" i="1"/>
  <c r="I58" i="1"/>
  <c r="I56" i="1"/>
  <c r="I55" i="1"/>
  <c r="I40" i="1"/>
  <c r="I44" i="1"/>
  <c r="I45" i="1"/>
  <c r="I46" i="1"/>
  <c r="I47" i="1"/>
  <c r="I48" i="1"/>
  <c r="I49" i="1"/>
  <c r="I50" i="1"/>
  <c r="I51" i="1"/>
  <c r="I52" i="1"/>
  <c r="I53" i="1"/>
  <c r="I54" i="1"/>
  <c r="I18" i="1"/>
  <c r="I19" i="1"/>
  <c r="I20" i="1"/>
  <c r="I21" i="1"/>
  <c r="I22" i="1"/>
  <c r="I23" i="1"/>
  <c r="I24" i="1"/>
  <c r="I25" i="1"/>
  <c r="I26" i="1"/>
  <c r="I27" i="1"/>
  <c r="I28" i="1"/>
  <c r="I29" i="1"/>
  <c r="I14" i="1"/>
  <c r="I13" i="1"/>
  <c r="I12" i="1"/>
  <c r="I11" i="1"/>
  <c r="I10" i="1"/>
  <c r="I9" i="1"/>
  <c r="I8" i="1"/>
  <c r="I7" i="1"/>
  <c r="I6" i="1"/>
  <c r="I5" i="1"/>
  <c r="I4" i="1"/>
  <c r="I3" i="1"/>
  <c r="I17" i="1"/>
  <c r="I16" i="1"/>
  <c r="I15" i="1"/>
  <c r="E20" i="2"/>
  <c r="I42" i="1"/>
  <c r="I43" i="1"/>
  <c r="I41" i="1"/>
  <c r="I34" i="1"/>
  <c r="I35" i="1"/>
  <c r="I36" i="1"/>
  <c r="I37" i="1"/>
  <c r="I38" i="1"/>
  <c r="I39" i="1"/>
  <c r="I2" i="1"/>
  <c r="I61" i="1" l="1"/>
  <c r="E7" i="2"/>
  <c r="E3" i="2"/>
</calcChain>
</file>

<file path=xl/sharedStrings.xml><?xml version="1.0" encoding="utf-8"?>
<sst xmlns="http://schemas.openxmlformats.org/spreadsheetml/2006/main" count="681" uniqueCount="244">
  <si>
    <t>Lisa 1. Põhimaterjalide ja -seadmete spetsifikatsioon</t>
  </si>
  <si>
    <t>Nimetus</t>
  </si>
  <si>
    <t>Tehnilised parameetrid</t>
  </si>
  <si>
    <t>Ühik</t>
  </si>
  <si>
    <t>Kogus</t>
  </si>
  <si>
    <t>Selgitus</t>
  </si>
  <si>
    <t>Kaabelliinid</t>
  </si>
  <si>
    <t>Õhuliinikaabel + 5% varu</t>
  </si>
  <si>
    <t>AMKA 3x16+25</t>
  </si>
  <si>
    <t>m</t>
  </si>
  <si>
    <t>Jõukaabel + 5% varu</t>
  </si>
  <si>
    <t>kmpl</t>
  </si>
  <si>
    <t>Mastid ja valgustid</t>
  </si>
  <si>
    <t>ZN, 0,4 m</t>
  </si>
  <si>
    <t>Valgustid</t>
  </si>
  <si>
    <t>tk</t>
  </si>
  <si>
    <t>Täpsemad andmed välja toodud sheetil "Valgustid"</t>
  </si>
  <si>
    <t>Valgusti mastikomplekt</t>
  </si>
  <si>
    <t>6A sulavkaitse</t>
  </si>
  <si>
    <t>* Materjalide kogused võivad muutuda sõltuvalt pinnase ja tööde teostamise iseloomust</t>
  </si>
  <si>
    <t xml:space="preserve">* Projekteeritud seadmed on valikulised ning need võib asendada võrdväärsete või paremate seadmetega </t>
  </si>
  <si>
    <t>Masti nr</t>
  </si>
  <si>
    <t>Masti kuuluvus</t>
  </si>
  <si>
    <t>Mastivahetus/uus mast</t>
  </si>
  <si>
    <t>Proj. juhistik</t>
  </si>
  <si>
    <t>Maandus</t>
  </si>
  <si>
    <t>0,4m betoon</t>
  </si>
  <si>
    <t>Masti tüüp</t>
  </si>
  <si>
    <t>betoon</t>
  </si>
  <si>
    <t>puit</t>
  </si>
  <si>
    <t>Mast</t>
  </si>
  <si>
    <t>valgusti</t>
  </si>
  <si>
    <t>konsool</t>
  </si>
  <si>
    <t>Detas SpA - Talos M_(D)_3K_213A</t>
  </si>
  <si>
    <t>Võimsus kokku (W)</t>
  </si>
  <si>
    <t>Võimsus (W)</t>
  </si>
  <si>
    <t>VP kõrgus (m)</t>
  </si>
  <si>
    <t>X-Koordinaat</t>
  </si>
  <si>
    <t>Y-Koordinaat</t>
  </si>
  <si>
    <t>Lat-  koordinaat</t>
  </si>
  <si>
    <t>Long- Koordinaat</t>
  </si>
  <si>
    <t>Võimsus öö režiim (W)</t>
  </si>
  <si>
    <t>AMKA3x16+25</t>
  </si>
  <si>
    <t>1-1</t>
  </si>
  <si>
    <t>1-2</t>
  </si>
  <si>
    <t>1-3</t>
  </si>
  <si>
    <t>1-4</t>
  </si>
  <si>
    <t>1-5</t>
  </si>
  <si>
    <t>2-1</t>
  </si>
  <si>
    <t>2-2</t>
  </si>
  <si>
    <t>2-3</t>
  </si>
  <si>
    <t>2-4</t>
  </si>
  <si>
    <t>2-5</t>
  </si>
  <si>
    <t>2-6</t>
  </si>
  <si>
    <t>2-7</t>
  </si>
  <si>
    <t>2-8</t>
  </si>
  <si>
    <t>Olemasolev</t>
  </si>
  <si>
    <t>Betoon</t>
  </si>
  <si>
    <t>Elektrilevi</t>
  </si>
  <si>
    <t>2-9</t>
  </si>
  <si>
    <t>2-10</t>
  </si>
  <si>
    <t>1,0m betoon</t>
  </si>
  <si>
    <t>Betoonmasti konsool</t>
  </si>
  <si>
    <t>ZN, 1,0 m</t>
  </si>
  <si>
    <t>Lülitus- Jaotuskilp</t>
  </si>
  <si>
    <t>Kilbid ja maandused</t>
  </si>
  <si>
    <t>Kilbi maandus</t>
  </si>
  <si>
    <t>Masti kordusmaandus</t>
  </si>
  <si>
    <t>Talos-M, 213A, 16W, 3000K</t>
  </si>
  <si>
    <t>Komplekteerida vastavalt joonisele EL7-02</t>
  </si>
  <si>
    <t>539104.477</t>
  </si>
  <si>
    <t>6565008.8775</t>
  </si>
  <si>
    <t>539150.161</t>
  </si>
  <si>
    <t>6565014.1715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</si>
  <si>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</si>
  <si>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</si>
  <si>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</si>
  <si>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</si>
  <si>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</si>
  <si>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</si>
  <si>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</si>
  <si>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</si>
  <si>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</si>
  <si>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</si>
  <si>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</si>
  <si>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</si>
  <si>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</si>
  <si>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</si>
  <si>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</si>
  <si>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1-21</t>
  </si>
  <si>
    <t>1-22</t>
  </si>
  <si>
    <t>1-23</t>
  </si>
  <si>
    <t>1-24</t>
  </si>
  <si>
    <t>1-25</t>
  </si>
  <si>
    <t>1-26</t>
  </si>
  <si>
    <t>1-27</t>
  </si>
  <si>
    <t>1-28</t>
  </si>
  <si>
    <t>539141.999</t>
  </si>
  <si>
    <t>6565042.361</t>
  </si>
  <si>
    <t>1,0m Betoon</t>
  </si>
  <si>
    <t>539112.4395</t>
  </si>
  <si>
    <t>6565049.7625</t>
  </si>
  <si>
    <t>539084.502</t>
  </si>
  <si>
    <t>6565060.211</t>
  </si>
  <si>
    <t>2,0m Betoon</t>
  </si>
  <si>
    <t>539145.619</t>
  </si>
  <si>
    <t>6564960.056</t>
  </si>
  <si>
    <t>539142.378</t>
  </si>
  <si>
    <t>6564916.831</t>
  </si>
  <si>
    <t>6564873.6875</t>
  </si>
  <si>
    <t>539138.951</t>
  </si>
  <si>
    <t>539175.411</t>
  </si>
  <si>
    <t>6565014.389</t>
  </si>
  <si>
    <t>6565054.122</t>
  </si>
  <si>
    <t>539258.417</t>
  </si>
  <si>
    <t>Detas SpA - Talos M_(D)_3K_233A</t>
  </si>
  <si>
    <t>539256.167</t>
  </si>
  <si>
    <t>6565036.905</t>
  </si>
  <si>
    <t>539252.039</t>
  </si>
  <si>
    <t>6565018.73</t>
  </si>
  <si>
    <t>539250.9775</t>
  </si>
  <si>
    <t>6564993.436</t>
  </si>
  <si>
    <t>539249.8435</t>
  </si>
  <si>
    <t>6564968.7195</t>
  </si>
  <si>
    <t>539249.048</t>
  </si>
  <si>
    <t>6564949.507</t>
  </si>
  <si>
    <t>539264.121</t>
  </si>
  <si>
    <t>6564933.453</t>
  </si>
  <si>
    <t>539284.493</t>
  </si>
  <si>
    <t>6564945.002</t>
  </si>
  <si>
    <t>539307.882</t>
  </si>
  <si>
    <t>6564957.957</t>
  </si>
  <si>
    <t>539335.275</t>
  </si>
  <si>
    <t>6564986.886</t>
  </si>
  <si>
    <t>539335.163</t>
  </si>
  <si>
    <t>6565011.71</t>
  </si>
  <si>
    <t>539334.872</t>
  </si>
  <si>
    <t>6565038.2095</t>
  </si>
  <si>
    <t>539372.2485</t>
  </si>
  <si>
    <t>6565053.5735</t>
  </si>
  <si>
    <t>Detas SpA - Talos M_(D)_3K_202A</t>
  </si>
  <si>
    <t>0,4m Betoon</t>
  </si>
  <si>
    <t>Edelaraudtee</t>
  </si>
  <si>
    <t>539409.2385</t>
  </si>
  <si>
    <t>6565068.931</t>
  </si>
  <si>
    <t>539447.069</t>
  </si>
  <si>
    <t>6565084.847</t>
  </si>
  <si>
    <t>539485.483</t>
  </si>
  <si>
    <t>6565101.004</t>
  </si>
  <si>
    <t>539524.022</t>
  </si>
  <si>
    <t>6565117.041</t>
  </si>
  <si>
    <t>539562.352</t>
  </si>
  <si>
    <t>6565132.952</t>
  </si>
  <si>
    <t>539602.1495</t>
  </si>
  <si>
    <t>6565149.3975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</si>
  <si>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</si>
  <si>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</si>
  <si>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</si>
  <si>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</si>
  <si>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</si>
  <si>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</si>
  <si>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</si>
  <si>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</si>
  <si>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</si>
  <si>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</si>
  <si>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2-21</t>
  </si>
  <si>
    <t>2-22</t>
  </si>
  <si>
    <t>2-23</t>
  </si>
  <si>
    <t>2-24</t>
  </si>
  <si>
    <t>2-25</t>
  </si>
  <si>
    <t>539063.289</t>
  </si>
  <si>
    <t>6565003.306</t>
  </si>
  <si>
    <t>539007.0745</t>
  </si>
  <si>
    <t>6564996.8545</t>
  </si>
  <si>
    <t>539012.027</t>
  </si>
  <si>
    <t>6564945.419</t>
  </si>
  <si>
    <t>Detas SpA - Talos M_(D)_3K_213S</t>
  </si>
  <si>
    <t>539039.7625</t>
  </si>
  <si>
    <t>6564941.36</t>
  </si>
  <si>
    <t>539046.2605</t>
  </si>
  <si>
    <t>6564902.526</t>
  </si>
  <si>
    <t>539041.02</t>
  </si>
  <si>
    <t>6564864.095</t>
  </si>
  <si>
    <t>538992.7325</t>
  </si>
  <si>
    <t>6564898.8315</t>
  </si>
  <si>
    <t>539000.8675</t>
  </si>
  <si>
    <t>6565039.3685</t>
  </si>
  <si>
    <t>538973.3385</t>
  </si>
  <si>
    <t>538935.5007</t>
  </si>
  <si>
    <t>6565031.7178</t>
  </si>
  <si>
    <t>538988.575</t>
  </si>
  <si>
    <t>6565085.5745</t>
  </si>
  <si>
    <t>538971.631</t>
  </si>
  <si>
    <t>6565134.423</t>
  </si>
  <si>
    <t>538922.57</t>
  </si>
  <si>
    <t>6565111.108</t>
  </si>
  <si>
    <t>538970.199</t>
  </si>
  <si>
    <t>6564993.141</t>
  </si>
  <si>
    <t>538938.199</t>
  </si>
  <si>
    <t>6564987.406</t>
  </si>
  <si>
    <t>538897.3505</t>
  </si>
  <si>
    <t>6564985.1583</t>
  </si>
  <si>
    <t>538893.1767</t>
  </si>
  <si>
    <t>6565027.0403</t>
  </si>
  <si>
    <t>538880.848</t>
  </si>
  <si>
    <t>6565091.91</t>
  </si>
  <si>
    <t>538887.649</t>
  </si>
  <si>
    <t>6565062.411</t>
  </si>
  <si>
    <t>538902.0075</t>
  </si>
  <si>
    <t>6564955.242</t>
  </si>
  <si>
    <t>538913.8235</t>
  </si>
  <si>
    <t>6564928.1505</t>
  </si>
  <si>
    <t>538923.8235</t>
  </si>
  <si>
    <t>6564904.292</t>
  </si>
  <si>
    <t>538942.8745</t>
  </si>
  <si>
    <t>6564860.637</t>
  </si>
  <si>
    <t>538981.8125</t>
  </si>
  <si>
    <t>Talos-M, 202A, 16W, 3000K</t>
  </si>
  <si>
    <t>Talos-M, 233A, 13W, 3000K</t>
  </si>
  <si>
    <t>Talos-M, 213S, 25W, 3000K</t>
  </si>
  <si>
    <t>Talos-M, 213A, 21W, 3000K</t>
  </si>
  <si>
    <t>ZN, 2,0m</t>
  </si>
  <si>
    <t>6564833.068</t>
  </si>
  <si>
    <t>JAH</t>
  </si>
  <si>
    <t>jah</t>
  </si>
  <si>
    <t>ei</t>
  </si>
  <si>
    <t>AXPK 4G16</t>
  </si>
  <si>
    <t>Mastile paigadatav</t>
  </si>
  <si>
    <t>Puit</t>
  </si>
  <si>
    <t>0,4m puit</t>
  </si>
  <si>
    <t>1,0m puit</t>
  </si>
  <si>
    <t>Puitmasti konsool</t>
  </si>
  <si>
    <t>AMKA 1x16+25</t>
  </si>
  <si>
    <t>1-29</t>
  </si>
  <si>
    <t>1-30</t>
  </si>
  <si>
    <t>539315.8355</t>
  </si>
  <si>
    <t>6565059.882</t>
  </si>
  <si>
    <t>vald</t>
  </si>
  <si>
    <t>uus</t>
  </si>
  <si>
    <t>2,5m puit</t>
  </si>
  <si>
    <t>539226.5889</t>
  </si>
  <si>
    <t>6565019.721</t>
  </si>
  <si>
    <t>AMKA1x16+25</t>
  </si>
  <si>
    <t>ZN, 2,5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</si>
</sst>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8"/>
      <name val="Calibri"/>
      <family val="2"/>
      <charset val="186"/>
      <scheme val="minor"/>
    </font>
    <font>
      <b/>
      <sz val="15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indexed="44"/>
      <name val="Arial"/>
      <family val="2"/>
      <charset val="186"/>
    </font>
    <font>
      <b/>
      <sz val="10"/>
      <color indexed="55"/>
      <name val="Arial"/>
      <family val="2"/>
      <charset val="186"/>
    </font>
    <font>
      <sz val="11"/>
      <color rgb="FF0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8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7" fillId="3" borderId="5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3" borderId="6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</cellXfs>
  <cellStyles count="3">
    <cellStyle name="Normaallaad 2" xfId="2" xr:uid="{EB3B1356-5A19-4732-9882-D98CD6E2FB88}"/>
    <cellStyle name="Normal" xfId="0" builtinId="0"/>
    <cellStyle name="Normal_spets_kaabel_v5" xfId="1" xr:uid="{C43FD413-C570-4367-98EC-C81C889AC2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0CEC-6944-453B-8F30-CC0E4D37A082}">
  <dimension ref="A1:F25"/>
  <sheetViews>
    <sheetView tabSelected="1" topLeftCell="A6" workbookViewId="0">
      <selection activeCell="J18" sqref="J18"/>
    </sheetView>
  </sheetViews>
  <sheetFormatPr defaultRowHeight="14.4" x14ac:dyDescent="0.3"/>
  <cols>
    <col min="1" max="1" width="24.88671875" customWidth="1"/>
    <col min="3" max="3" width="12.6640625" customWidth="1"/>
    <col min="6" max="6" width="23.6640625" customWidth="1"/>
    <col min="9" max="9" width="15.109375" bestFit="1" customWidth="1"/>
  </cols>
  <sheetData>
    <row r="1" spans="1:6" ht="19.2" x14ac:dyDescent="0.3">
      <c r="A1" s="22" t="s">
        <v>0</v>
      </c>
      <c r="B1" s="22"/>
      <c r="C1" s="22"/>
      <c r="D1" s="22"/>
      <c r="E1" s="22"/>
      <c r="F1" s="22"/>
    </row>
    <row r="2" spans="1:6" x14ac:dyDescent="0.3">
      <c r="A2" s="7" t="s">
        <v>1</v>
      </c>
      <c r="B2" s="23" t="s">
        <v>2</v>
      </c>
      <c r="C2" s="23"/>
      <c r="D2" s="8" t="s">
        <v>3</v>
      </c>
      <c r="E2" s="8" t="s">
        <v>4</v>
      </c>
      <c r="F2" s="8" t="s">
        <v>5</v>
      </c>
    </row>
    <row r="3" spans="1:6" ht="15.6" x14ac:dyDescent="0.3">
      <c r="A3" s="21" t="s">
        <v>6</v>
      </c>
      <c r="B3" s="24"/>
      <c r="C3" s="24"/>
      <c r="D3" s="24"/>
      <c r="E3" s="9" t="e">
        <f>SUM(#REF!)</f>
        <v>#REF!</v>
      </c>
      <c r="F3" s="10"/>
    </row>
    <row r="4" spans="1:6" x14ac:dyDescent="0.3">
      <c r="A4" s="11" t="s">
        <v>7</v>
      </c>
      <c r="B4" s="19" t="s">
        <v>8</v>
      </c>
      <c r="C4" s="20"/>
      <c r="D4" s="12" t="s">
        <v>9</v>
      </c>
      <c r="E4" s="12">
        <f>304+170+130+94+148+220+172+111+107+205+304+70+32</f>
        <v>2067</v>
      </c>
      <c r="F4" s="11"/>
    </row>
    <row r="5" spans="1:6" x14ac:dyDescent="0.3">
      <c r="A5" s="11" t="s">
        <v>7</v>
      </c>
      <c r="B5" s="19" t="s">
        <v>232</v>
      </c>
      <c r="C5" s="20"/>
      <c r="D5" s="12" t="s">
        <v>9</v>
      </c>
      <c r="E5" s="12">
        <v>12</v>
      </c>
      <c r="F5" s="11"/>
    </row>
    <row r="6" spans="1:6" x14ac:dyDescent="0.3">
      <c r="A6" s="11" t="s">
        <v>10</v>
      </c>
      <c r="B6" s="19" t="s">
        <v>226</v>
      </c>
      <c r="C6" s="20"/>
      <c r="D6" s="12" t="s">
        <v>9</v>
      </c>
      <c r="E6" s="12">
        <v>20</v>
      </c>
      <c r="F6" s="11"/>
    </row>
    <row r="7" spans="1:6" ht="15.6" x14ac:dyDescent="0.3">
      <c r="A7" s="21" t="s">
        <v>12</v>
      </c>
      <c r="B7" s="21"/>
      <c r="C7" s="21"/>
      <c r="D7" s="21"/>
      <c r="E7" s="9" t="e">
        <f>SUM(#REF!)</f>
        <v>#REF!</v>
      </c>
      <c r="F7" s="10"/>
    </row>
    <row r="8" spans="1:6" ht="13.95" customHeight="1" x14ac:dyDescent="0.3">
      <c r="A8" s="13" t="s">
        <v>62</v>
      </c>
      <c r="B8" s="19" t="s">
        <v>13</v>
      </c>
      <c r="C8" s="20"/>
      <c r="D8" s="14" t="s">
        <v>11</v>
      </c>
      <c r="E8" s="12">
        <f>25-6</f>
        <v>19</v>
      </c>
      <c r="F8" s="11"/>
    </row>
    <row r="9" spans="1:6" ht="13.95" customHeight="1" x14ac:dyDescent="0.3">
      <c r="A9" s="13" t="s">
        <v>62</v>
      </c>
      <c r="B9" s="19" t="s">
        <v>63</v>
      </c>
      <c r="C9" s="20"/>
      <c r="D9" s="14" t="s">
        <v>11</v>
      </c>
      <c r="E9" s="12">
        <f>27-2</f>
        <v>25</v>
      </c>
      <c r="F9" s="11"/>
    </row>
    <row r="10" spans="1:6" ht="13.95" customHeight="1" x14ac:dyDescent="0.3">
      <c r="A10" s="13" t="s">
        <v>62</v>
      </c>
      <c r="B10" s="19" t="s">
        <v>221</v>
      </c>
      <c r="C10" s="20"/>
      <c r="D10" s="14" t="s">
        <v>11</v>
      </c>
      <c r="E10" s="12">
        <v>1</v>
      </c>
      <c r="F10" s="11"/>
    </row>
    <row r="11" spans="1:6" ht="13.2" customHeight="1" x14ac:dyDescent="0.3">
      <c r="A11" s="13" t="s">
        <v>231</v>
      </c>
      <c r="B11" s="19" t="s">
        <v>13</v>
      </c>
      <c r="C11" s="20"/>
      <c r="D11" s="14" t="s">
        <v>11</v>
      </c>
      <c r="E11" s="12">
        <v>7</v>
      </c>
      <c r="F11" s="11"/>
    </row>
    <row r="12" spans="1:6" ht="13.95" customHeight="1" x14ac:dyDescent="0.3">
      <c r="A12" s="13" t="s">
        <v>231</v>
      </c>
      <c r="B12" s="19" t="s">
        <v>63</v>
      </c>
      <c r="C12" s="20"/>
      <c r="D12" s="14" t="s">
        <v>11</v>
      </c>
      <c r="E12" s="12">
        <v>2</v>
      </c>
      <c r="F12" s="11"/>
    </row>
    <row r="13" spans="1:6" ht="13.95" customHeight="1" x14ac:dyDescent="0.3">
      <c r="A13" s="13" t="s">
        <v>231</v>
      </c>
      <c r="B13" s="19" t="s">
        <v>243</v>
      </c>
      <c r="C13" s="20"/>
      <c r="D13" s="14" t="s">
        <v>11</v>
      </c>
      <c r="E13" s="12">
        <v>1</v>
      </c>
      <c r="F13" s="11"/>
    </row>
    <row r="14" spans="1:6" ht="13.95" customHeight="1" x14ac:dyDescent="0.3">
      <c r="A14" s="11" t="s">
        <v>14</v>
      </c>
      <c r="B14" s="19" t="s">
        <v>217</v>
      </c>
      <c r="C14" s="20"/>
      <c r="D14" s="12" t="s">
        <v>15</v>
      </c>
      <c r="E14" s="12">
        <v>7</v>
      </c>
      <c r="F14" s="11"/>
    </row>
    <row r="15" spans="1:6" ht="13.95" customHeight="1" x14ac:dyDescent="0.3">
      <c r="A15" s="11" t="s">
        <v>14</v>
      </c>
      <c r="B15" s="19" t="s">
        <v>218</v>
      </c>
      <c r="C15" s="20"/>
      <c r="D15" s="12" t="s">
        <v>15</v>
      </c>
      <c r="E15" s="12">
        <v>11</v>
      </c>
      <c r="F15" s="11"/>
    </row>
    <row r="16" spans="1:6" ht="13.95" customHeight="1" x14ac:dyDescent="0.3">
      <c r="A16" s="11" t="s">
        <v>14</v>
      </c>
      <c r="B16" s="19" t="s">
        <v>68</v>
      </c>
      <c r="C16" s="20"/>
      <c r="D16" s="12" t="s">
        <v>15</v>
      </c>
      <c r="E16" s="12">
        <v>8</v>
      </c>
      <c r="F16" s="11" t="s">
        <v>16</v>
      </c>
    </row>
    <row r="17" spans="1:6" ht="28.8" x14ac:dyDescent="0.3">
      <c r="A17" s="11" t="s">
        <v>14</v>
      </c>
      <c r="B17" s="19" t="s">
        <v>220</v>
      </c>
      <c r="C17" s="20"/>
      <c r="D17" s="12" t="s">
        <v>15</v>
      </c>
      <c r="E17" s="12">
        <v>19</v>
      </c>
      <c r="F17" s="11" t="s">
        <v>16</v>
      </c>
    </row>
    <row r="18" spans="1:6" ht="28.8" x14ac:dyDescent="0.3">
      <c r="A18" s="11" t="s">
        <v>14</v>
      </c>
      <c r="B18" s="19" t="s">
        <v>219</v>
      </c>
      <c r="C18" s="20"/>
      <c r="D18" s="12" t="s">
        <v>15</v>
      </c>
      <c r="E18" s="12">
        <v>10</v>
      </c>
      <c r="F18" s="11" t="s">
        <v>16</v>
      </c>
    </row>
    <row r="19" spans="1:6" ht="13.95" customHeight="1" x14ac:dyDescent="0.3">
      <c r="A19" s="13" t="s">
        <v>17</v>
      </c>
      <c r="B19" s="19" t="s">
        <v>18</v>
      </c>
      <c r="C19" s="20"/>
      <c r="D19" s="14" t="s">
        <v>11</v>
      </c>
      <c r="E19" s="12">
        <f>SUM(E14:E18)</f>
        <v>55</v>
      </c>
      <c r="F19" s="11"/>
    </row>
    <row r="20" spans="1:6" ht="15.6" x14ac:dyDescent="0.3">
      <c r="A20" s="21" t="s">
        <v>65</v>
      </c>
      <c r="B20" s="21"/>
      <c r="C20" s="21"/>
      <c r="D20" s="21"/>
      <c r="E20" s="9" t="e">
        <f>SUM(#REF!)</f>
        <v>#REF!</v>
      </c>
      <c r="F20" s="10"/>
    </row>
    <row r="21" spans="1:6" ht="28.8" x14ac:dyDescent="0.3">
      <c r="A21" s="11" t="s">
        <v>64</v>
      </c>
      <c r="B21" s="26" t="s">
        <v>227</v>
      </c>
      <c r="C21" s="26"/>
      <c r="D21" s="12" t="s">
        <v>11</v>
      </c>
      <c r="E21" s="12">
        <v>1</v>
      </c>
      <c r="F21" s="11" t="s">
        <v>69</v>
      </c>
    </row>
    <row r="22" spans="1:6" x14ac:dyDescent="0.3">
      <c r="A22" s="13" t="s">
        <v>66</v>
      </c>
      <c r="B22" s="19"/>
      <c r="C22" s="20"/>
      <c r="D22" s="14" t="s">
        <v>11</v>
      </c>
      <c r="E22" s="12">
        <v>1</v>
      </c>
      <c r="F22" s="11"/>
    </row>
    <row r="23" spans="1:6" x14ac:dyDescent="0.3">
      <c r="A23" s="13" t="s">
        <v>67</v>
      </c>
      <c r="B23" s="19"/>
      <c r="C23" s="20"/>
      <c r="D23" s="14" t="s">
        <v>11</v>
      </c>
      <c r="E23" s="12">
        <v>20</v>
      </c>
      <c r="F23" s="11"/>
    </row>
    <row r="24" spans="1:6" x14ac:dyDescent="0.3">
      <c r="A24" s="25" t="s">
        <v>19</v>
      </c>
      <c r="B24" s="25"/>
      <c r="C24" s="25"/>
      <c r="D24" s="25"/>
      <c r="E24" s="25"/>
      <c r="F24" s="25"/>
    </row>
    <row r="25" spans="1:6" x14ac:dyDescent="0.3">
      <c r="A25" s="25" t="s">
        <v>20</v>
      </c>
      <c r="B25" s="25"/>
      <c r="C25" s="25"/>
      <c r="D25" s="25"/>
      <c r="E25" s="25"/>
      <c r="F25" s="25"/>
    </row>
  </sheetData>
  <mergeCells count="25">
    <mergeCell ref="A24:F24"/>
    <mergeCell ref="A25:F25"/>
    <mergeCell ref="B18:C18"/>
    <mergeCell ref="B17:C17"/>
    <mergeCell ref="B19:C19"/>
    <mergeCell ref="A20:D20"/>
    <mergeCell ref="B21:C21"/>
    <mergeCell ref="B22:C22"/>
    <mergeCell ref="B23:C23"/>
    <mergeCell ref="B15:C15"/>
    <mergeCell ref="B16:C16"/>
    <mergeCell ref="A7:D7"/>
    <mergeCell ref="A1:F1"/>
    <mergeCell ref="B2:C2"/>
    <mergeCell ref="A3:D3"/>
    <mergeCell ref="B4:C4"/>
    <mergeCell ref="B6:C6"/>
    <mergeCell ref="B8:C8"/>
    <mergeCell ref="B9:C9"/>
    <mergeCell ref="B10:C10"/>
    <mergeCell ref="B14:C14"/>
    <mergeCell ref="B11:C11"/>
    <mergeCell ref="B12:C12"/>
    <mergeCell ref="B5:C5"/>
    <mergeCell ref="B13:C1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FEAF4-F916-4E4A-9232-42CD1CC3DE78}">
  <dimension ref="A1:U61"/>
  <sheetViews>
    <sheetView topLeftCell="A29" zoomScale="85" zoomScaleNormal="85" workbookViewId="0">
      <selection activeCell="N32" sqref="N32"/>
    </sheetView>
  </sheetViews>
  <sheetFormatPr defaultRowHeight="14.4" x14ac:dyDescent="0.3"/>
  <cols>
    <col min="1" max="1" width="9.109375" bestFit="1" customWidth="1"/>
    <col min="2" max="2" width="15.44140625" bestFit="1" customWidth="1"/>
    <col min="3" max="3" width="15.109375" bestFit="1" customWidth="1"/>
    <col min="4" max="4" width="16.88671875" bestFit="1" customWidth="1"/>
    <col min="5" max="5" width="18.88671875" bestFit="1" customWidth="1"/>
    <col min="6" max="6" width="14.5546875" bestFit="1" customWidth="1"/>
    <col min="7" max="7" width="32.6640625" bestFit="1" customWidth="1"/>
    <col min="8" max="8" width="13.44140625" bestFit="1" customWidth="1"/>
    <col min="9" max="9" width="10.44140625" customWidth="1"/>
    <col min="10" max="10" width="16.44140625" bestFit="1" customWidth="1"/>
    <col min="11" max="11" width="15.109375" bestFit="1" customWidth="1"/>
    <col min="12" max="12" width="23.6640625" bestFit="1" customWidth="1"/>
    <col min="13" max="13" width="23.6640625" hidden="1" customWidth="1"/>
    <col min="14" max="14" width="15.109375" bestFit="1" customWidth="1"/>
    <col min="15" max="15" width="13.6640625" bestFit="1" customWidth="1"/>
    <col min="16" max="16" width="10.109375" bestFit="1" customWidth="1"/>
    <col min="20" max="20" width="30.77734375" bestFit="1" customWidth="1"/>
    <col min="21" max="21" width="15.44140625" customWidth="1"/>
  </cols>
  <sheetData>
    <row r="1" spans="1:21" ht="41.4" x14ac:dyDescent="0.3">
      <c r="A1" s="1" t="s">
        <v>21</v>
      </c>
      <c r="B1" s="1" t="s">
        <v>37</v>
      </c>
      <c r="C1" s="1" t="s">
        <v>38</v>
      </c>
      <c r="D1" s="1" t="s">
        <v>39</v>
      </c>
      <c r="E1" s="1" t="s">
        <v>40</v>
      </c>
      <c r="F1" s="2" t="s">
        <v>30</v>
      </c>
      <c r="G1" s="2" t="s">
        <v>31</v>
      </c>
      <c r="H1" s="2" t="s">
        <v>35</v>
      </c>
      <c r="I1" s="16" t="s">
        <v>41</v>
      </c>
      <c r="J1" s="3" t="s">
        <v>22</v>
      </c>
      <c r="K1" s="3" t="s">
        <v>36</v>
      </c>
      <c r="L1" s="3" t="s">
        <v>23</v>
      </c>
      <c r="M1" s="3" t="s">
        <v>27</v>
      </c>
      <c r="N1" s="3" t="s">
        <v>32</v>
      </c>
      <c r="O1" s="3" t="s">
        <v>24</v>
      </c>
      <c r="P1" s="3" t="s">
        <v>25</v>
      </c>
      <c r="U1" s="17"/>
    </row>
    <row r="2" spans="1:21" x14ac:dyDescent="0.3">
      <c r="A2" s="4" t="s">
        <v>43</v>
      </c>
      <c r="B2" s="4" t="s">
        <v>70</v>
      </c>
      <c r="C2" s="4" t="s">
        <v>71</v>
      </c>
      <c r="D2" s="4"/>
      <c r="E2" s="4"/>
      <c r="F2" s="5" t="s">
        <v>28</v>
      </c>
      <c r="G2" s="6" t="s">
        <v>33</v>
      </c>
      <c r="H2" s="5">
        <v>21</v>
      </c>
      <c r="I2" s="5">
        <f>H2*0.3</f>
        <v>6.3</v>
      </c>
      <c r="J2" s="5" t="s">
        <v>58</v>
      </c>
      <c r="K2" s="5">
        <v>8</v>
      </c>
      <c r="L2" s="5" t="s">
        <v>56</v>
      </c>
      <c r="M2" s="5" t="s">
        <v>28</v>
      </c>
      <c r="N2" s="5" t="s">
        <v>26</v>
      </c>
      <c r="O2" s="5" t="s">
        <v>42</v>
      </c>
      <c r="P2" s="5" t="s">
        <v>224</v>
      </c>
      <c r="U2" s="18"/>
    </row>
    <row r="3" spans="1:21" x14ac:dyDescent="0.3">
      <c r="A3" s="4" t="s">
        <v>44</v>
      </c>
      <c r="B3" s="4" t="s">
        <v>72</v>
      </c>
      <c r="C3" s="4" t="s">
        <v>73</v>
      </c>
      <c r="D3" s="4"/>
      <c r="E3" s="4"/>
      <c r="F3" s="5" t="s">
        <v>28</v>
      </c>
      <c r="G3" s="6" t="s">
        <v>33</v>
      </c>
      <c r="H3" s="5">
        <v>21</v>
      </c>
      <c r="I3" s="5">
        <f t="shared" ref="I3:I14" si="0">H3*0.3</f>
        <v>6.3</v>
      </c>
      <c r="J3" s="5" t="s">
        <v>58</v>
      </c>
      <c r="K3" s="5">
        <v>8</v>
      </c>
      <c r="L3" s="5" t="s">
        <v>56</v>
      </c>
      <c r="M3" s="5" t="s">
        <v>28</v>
      </c>
      <c r="N3" s="5" t="s">
        <v>26</v>
      </c>
      <c r="O3" s="5" t="s">
        <v>42</v>
      </c>
      <c r="P3" s="5" t="s">
        <v>224</v>
      </c>
      <c r="U3" s="18"/>
    </row>
    <row r="4" spans="1:21" x14ac:dyDescent="0.3">
      <c r="A4" s="4" t="s">
        <v>45</v>
      </c>
      <c r="B4" s="4" t="s">
        <v>97</v>
      </c>
      <c r="C4" s="4" t="s">
        <v>98</v>
      </c>
      <c r="D4" s="4"/>
      <c r="E4" s="4"/>
      <c r="F4" s="5" t="s">
        <v>28</v>
      </c>
      <c r="G4" s="6" t="s">
        <v>33</v>
      </c>
      <c r="H4" s="5">
        <v>16</v>
      </c>
      <c r="I4" s="5">
        <f>H4*0.3</f>
        <v>4.8</v>
      </c>
      <c r="J4" s="5" t="s">
        <v>58</v>
      </c>
      <c r="K4" s="5">
        <v>8</v>
      </c>
      <c r="L4" s="5" t="s">
        <v>56</v>
      </c>
      <c r="M4" s="5" t="s">
        <v>28</v>
      </c>
      <c r="N4" s="5" t="s">
        <v>99</v>
      </c>
      <c r="O4" s="5" t="s">
        <v>42</v>
      </c>
      <c r="P4" s="5" t="s">
        <v>225</v>
      </c>
      <c r="U4" s="18"/>
    </row>
    <row r="5" spans="1:21" x14ac:dyDescent="0.3">
      <c r="A5" s="4" t="s">
        <v>46</v>
      </c>
      <c r="B5" s="4" t="s">
        <v>100</v>
      </c>
      <c r="C5" s="4" t="s">
        <v>101</v>
      </c>
      <c r="D5" s="4"/>
      <c r="E5" s="4"/>
      <c r="F5" s="5" t="s">
        <v>28</v>
      </c>
      <c r="G5" s="6" t="s">
        <v>33</v>
      </c>
      <c r="H5" s="5">
        <v>16</v>
      </c>
      <c r="I5" s="5">
        <f>H5*0.3</f>
        <v>4.8</v>
      </c>
      <c r="J5" s="5" t="s">
        <v>58</v>
      </c>
      <c r="K5" s="5">
        <v>8</v>
      </c>
      <c r="L5" s="5" t="s">
        <v>56</v>
      </c>
      <c r="M5" s="5" t="s">
        <v>28</v>
      </c>
      <c r="N5" s="5" t="s">
        <v>99</v>
      </c>
      <c r="O5" s="5" t="s">
        <v>42</v>
      </c>
      <c r="P5" s="5" t="s">
        <v>225</v>
      </c>
      <c r="U5" s="18"/>
    </row>
    <row r="6" spans="1:21" x14ac:dyDescent="0.3">
      <c r="A6" s="4" t="s">
        <v>47</v>
      </c>
      <c r="B6" s="4" t="s">
        <v>102</v>
      </c>
      <c r="C6" s="4" t="s">
        <v>103</v>
      </c>
      <c r="D6" s="4"/>
      <c r="E6" s="4"/>
      <c r="F6" s="5" t="s">
        <v>28</v>
      </c>
      <c r="G6" s="6" t="s">
        <v>33</v>
      </c>
      <c r="H6" s="5">
        <v>16</v>
      </c>
      <c r="I6" s="5">
        <f t="shared" si="0"/>
        <v>4.8</v>
      </c>
      <c r="J6" s="5" t="s">
        <v>58</v>
      </c>
      <c r="K6" s="5">
        <v>8</v>
      </c>
      <c r="L6" s="5" t="s">
        <v>56</v>
      </c>
      <c r="M6" s="5" t="s">
        <v>28</v>
      </c>
      <c r="N6" s="5" t="s">
        <v>99</v>
      </c>
      <c r="O6" s="5" t="s">
        <v>42</v>
      </c>
      <c r="P6" s="5" t="s">
        <v>224</v>
      </c>
      <c r="U6" s="18"/>
    </row>
    <row r="7" spans="1:21" x14ac:dyDescent="0.3">
      <c r="A7" s="4" t="s">
        <v>74</v>
      </c>
      <c r="B7" s="4" t="s">
        <v>105</v>
      </c>
      <c r="C7" s="4" t="s">
        <v>106</v>
      </c>
      <c r="D7" s="4"/>
      <c r="E7" s="4"/>
      <c r="F7" s="5" t="s">
        <v>28</v>
      </c>
      <c r="G7" s="6" t="s">
        <v>33</v>
      </c>
      <c r="H7" s="5">
        <v>16</v>
      </c>
      <c r="I7" s="5">
        <f t="shared" si="0"/>
        <v>4.8</v>
      </c>
      <c r="J7" s="5" t="s">
        <v>58</v>
      </c>
      <c r="K7" s="5">
        <v>8</v>
      </c>
      <c r="L7" s="5" t="s">
        <v>56</v>
      </c>
      <c r="M7" s="5" t="s">
        <v>28</v>
      </c>
      <c r="N7" s="5" t="s">
        <v>99</v>
      </c>
      <c r="O7" s="5" t="s">
        <v>42</v>
      </c>
      <c r="P7" s="5" t="s">
        <v>225</v>
      </c>
      <c r="U7" s="18"/>
    </row>
    <row r="8" spans="1:21" x14ac:dyDescent="0.3">
      <c r="A8" s="4" t="s">
        <v>75</v>
      </c>
      <c r="B8" s="4" t="s">
        <v>107</v>
      </c>
      <c r="C8" s="4" t="s">
        <v>108</v>
      </c>
      <c r="D8" s="4"/>
      <c r="E8" s="4"/>
      <c r="F8" s="5" t="s">
        <v>28</v>
      </c>
      <c r="G8" s="6" t="s">
        <v>33</v>
      </c>
      <c r="H8" s="5">
        <v>16</v>
      </c>
      <c r="I8" s="5">
        <f t="shared" si="0"/>
        <v>4.8</v>
      </c>
      <c r="J8" s="5" t="s">
        <v>58</v>
      </c>
      <c r="K8" s="5">
        <v>8</v>
      </c>
      <c r="L8" s="5" t="s">
        <v>56</v>
      </c>
      <c r="M8" s="5" t="s">
        <v>28</v>
      </c>
      <c r="N8" s="5" t="s">
        <v>99</v>
      </c>
      <c r="O8" s="5" t="s">
        <v>42</v>
      </c>
      <c r="P8" s="5" t="s">
        <v>225</v>
      </c>
      <c r="U8" s="18"/>
    </row>
    <row r="9" spans="1:21" x14ac:dyDescent="0.3">
      <c r="A9" s="4" t="s">
        <v>76</v>
      </c>
      <c r="B9" s="4" t="s">
        <v>110</v>
      </c>
      <c r="C9" s="4" t="s">
        <v>109</v>
      </c>
      <c r="D9" s="4"/>
      <c r="E9" s="4"/>
      <c r="F9" s="5" t="s">
        <v>28</v>
      </c>
      <c r="G9" s="6" t="s">
        <v>33</v>
      </c>
      <c r="H9" s="5">
        <v>16</v>
      </c>
      <c r="I9" s="5">
        <f t="shared" si="0"/>
        <v>4.8</v>
      </c>
      <c r="J9" s="5" t="s">
        <v>58</v>
      </c>
      <c r="K9" s="5">
        <v>8</v>
      </c>
      <c r="L9" s="5" t="s">
        <v>56</v>
      </c>
      <c r="M9" s="5" t="s">
        <v>28</v>
      </c>
      <c r="N9" s="5" t="s">
        <v>104</v>
      </c>
      <c r="O9" s="5" t="s">
        <v>42</v>
      </c>
      <c r="P9" s="5" t="s">
        <v>224</v>
      </c>
      <c r="U9" s="18"/>
    </row>
    <row r="10" spans="1:21" x14ac:dyDescent="0.3">
      <c r="A10" s="4" t="s">
        <v>77</v>
      </c>
      <c r="B10" s="4" t="s">
        <v>111</v>
      </c>
      <c r="C10" s="4" t="s">
        <v>112</v>
      </c>
      <c r="D10" s="4"/>
      <c r="E10" s="4"/>
      <c r="F10" s="5" t="s">
        <v>29</v>
      </c>
      <c r="G10" s="6" t="s">
        <v>33</v>
      </c>
      <c r="H10" s="5">
        <v>21</v>
      </c>
      <c r="I10" s="5">
        <f t="shared" si="0"/>
        <v>6.3</v>
      </c>
      <c r="J10" s="5" t="s">
        <v>58</v>
      </c>
      <c r="K10" s="5">
        <v>8</v>
      </c>
      <c r="L10" s="5" t="s">
        <v>56</v>
      </c>
      <c r="M10" s="5" t="s">
        <v>28</v>
      </c>
      <c r="N10" s="5" t="s">
        <v>229</v>
      </c>
      <c r="O10" s="5" t="s">
        <v>42</v>
      </c>
      <c r="P10" s="5" t="s">
        <v>225</v>
      </c>
      <c r="U10" s="18"/>
    </row>
    <row r="11" spans="1:21" x14ac:dyDescent="0.3">
      <c r="A11" s="4" t="s">
        <v>78</v>
      </c>
      <c r="B11" s="4" t="s">
        <v>114</v>
      </c>
      <c r="C11" s="4" t="s">
        <v>113</v>
      </c>
      <c r="D11" s="4"/>
      <c r="E11" s="4"/>
      <c r="F11" s="5" t="s">
        <v>28</v>
      </c>
      <c r="G11" s="6" t="s">
        <v>33</v>
      </c>
      <c r="H11" s="5">
        <v>21</v>
      </c>
      <c r="I11" s="5">
        <f t="shared" si="0"/>
        <v>6.3</v>
      </c>
      <c r="J11" s="5" t="s">
        <v>58</v>
      </c>
      <c r="K11" s="5">
        <v>8</v>
      </c>
      <c r="L11" s="5" t="s">
        <v>56</v>
      </c>
      <c r="M11" s="5" t="s">
        <v>28</v>
      </c>
      <c r="N11" s="5" t="s">
        <v>26</v>
      </c>
      <c r="O11" s="5" t="s">
        <v>42</v>
      </c>
      <c r="P11" s="5" t="s">
        <v>225</v>
      </c>
      <c r="U11" s="18"/>
    </row>
    <row r="12" spans="1:21" x14ac:dyDescent="0.3">
      <c r="A12" s="4" t="s">
        <v>79</v>
      </c>
      <c r="B12" s="4" t="s">
        <v>116</v>
      </c>
      <c r="C12" s="4" t="s">
        <v>117</v>
      </c>
      <c r="D12" s="4"/>
      <c r="E12" s="4"/>
      <c r="F12" s="5" t="s">
        <v>29</v>
      </c>
      <c r="G12" s="6" t="s">
        <v>115</v>
      </c>
      <c r="H12" s="5">
        <v>13</v>
      </c>
      <c r="I12" s="5">
        <f t="shared" si="0"/>
        <v>3.9</v>
      </c>
      <c r="J12" s="5" t="s">
        <v>58</v>
      </c>
      <c r="K12" s="5">
        <v>8</v>
      </c>
      <c r="L12" s="5" t="s">
        <v>56</v>
      </c>
      <c r="M12" s="5" t="s">
        <v>28</v>
      </c>
      <c r="N12" s="5" t="s">
        <v>230</v>
      </c>
      <c r="O12" s="5" t="s">
        <v>42</v>
      </c>
      <c r="P12" s="5" t="s">
        <v>225</v>
      </c>
      <c r="U12" s="18"/>
    </row>
    <row r="13" spans="1:21" x14ac:dyDescent="0.3">
      <c r="A13" s="4" t="s">
        <v>80</v>
      </c>
      <c r="B13" s="4" t="s">
        <v>118</v>
      </c>
      <c r="C13" s="4" t="s">
        <v>119</v>
      </c>
      <c r="D13" s="4"/>
      <c r="E13" s="4"/>
      <c r="F13" s="5" t="s">
        <v>28</v>
      </c>
      <c r="G13" s="6" t="s">
        <v>115</v>
      </c>
      <c r="H13" s="5">
        <v>13</v>
      </c>
      <c r="I13" s="5">
        <f t="shared" si="0"/>
        <v>3.9</v>
      </c>
      <c r="J13" s="5" t="s">
        <v>58</v>
      </c>
      <c r="K13" s="5">
        <v>8</v>
      </c>
      <c r="L13" s="5" t="s">
        <v>56</v>
      </c>
      <c r="M13" s="5" t="s">
        <v>28</v>
      </c>
      <c r="N13" s="5" t="s">
        <v>99</v>
      </c>
      <c r="O13" s="5" t="s">
        <v>42</v>
      </c>
      <c r="P13" s="5" t="s">
        <v>224</v>
      </c>
      <c r="U13" s="18"/>
    </row>
    <row r="14" spans="1:21" x14ac:dyDescent="0.3">
      <c r="A14" s="4" t="s">
        <v>81</v>
      </c>
      <c r="B14" s="4" t="s">
        <v>120</v>
      </c>
      <c r="C14" s="4" t="s">
        <v>121</v>
      </c>
      <c r="D14" s="4"/>
      <c r="E14" s="4"/>
      <c r="F14" s="5" t="s">
        <v>28</v>
      </c>
      <c r="G14" s="6" t="s">
        <v>115</v>
      </c>
      <c r="H14" s="5">
        <v>13</v>
      </c>
      <c r="I14" s="5">
        <f t="shared" si="0"/>
        <v>3.9</v>
      </c>
      <c r="J14" s="5" t="s">
        <v>58</v>
      </c>
      <c r="K14" s="5">
        <v>8</v>
      </c>
      <c r="L14" s="5" t="s">
        <v>56</v>
      </c>
      <c r="M14" s="5" t="s">
        <v>28</v>
      </c>
      <c r="N14" s="5" t="s">
        <v>99</v>
      </c>
      <c r="O14" s="5" t="s">
        <v>42</v>
      </c>
      <c r="P14" s="5" t="s">
        <v>225</v>
      </c>
      <c r="U14" s="18"/>
    </row>
    <row r="15" spans="1:21" x14ac:dyDescent="0.3">
      <c r="A15" s="4" t="s">
        <v>82</v>
      </c>
      <c r="B15" s="4" t="s">
        <v>122</v>
      </c>
      <c r="C15" s="4" t="s">
        <v>123</v>
      </c>
      <c r="D15" s="4"/>
      <c r="E15" s="4"/>
      <c r="F15" s="5" t="s">
        <v>28</v>
      </c>
      <c r="G15" s="6" t="s">
        <v>115</v>
      </c>
      <c r="H15" s="5">
        <v>13</v>
      </c>
      <c r="I15" s="5">
        <f t="shared" ref="I15:I29" si="1">H15*0.3</f>
        <v>3.9</v>
      </c>
      <c r="J15" s="5" t="s">
        <v>58</v>
      </c>
      <c r="K15" s="5">
        <v>8</v>
      </c>
      <c r="L15" s="5" t="s">
        <v>56</v>
      </c>
      <c r="M15" s="5" t="s">
        <v>28</v>
      </c>
      <c r="N15" s="5" t="s">
        <v>99</v>
      </c>
      <c r="O15" s="5" t="s">
        <v>42</v>
      </c>
      <c r="P15" s="5" t="s">
        <v>225</v>
      </c>
      <c r="U15" s="18"/>
    </row>
    <row r="16" spans="1:21" x14ac:dyDescent="0.3">
      <c r="A16" s="4" t="s">
        <v>83</v>
      </c>
      <c r="B16" s="4" t="s">
        <v>124</v>
      </c>
      <c r="C16" s="4" t="s">
        <v>125</v>
      </c>
      <c r="D16" s="4"/>
      <c r="E16" s="4"/>
      <c r="F16" s="5" t="s">
        <v>28</v>
      </c>
      <c r="G16" s="6" t="s">
        <v>115</v>
      </c>
      <c r="H16" s="5">
        <v>13</v>
      </c>
      <c r="I16" s="5">
        <f t="shared" si="1"/>
        <v>3.9</v>
      </c>
      <c r="J16" s="5" t="s">
        <v>58</v>
      </c>
      <c r="K16" s="5">
        <v>8</v>
      </c>
      <c r="L16" s="5" t="s">
        <v>56</v>
      </c>
      <c r="M16" s="5" t="s">
        <v>28</v>
      </c>
      <c r="N16" s="5" t="s">
        <v>99</v>
      </c>
      <c r="O16" s="5" t="s">
        <v>42</v>
      </c>
      <c r="P16" s="5" t="s">
        <v>225</v>
      </c>
      <c r="U16" s="18"/>
    </row>
    <row r="17" spans="1:21" x14ac:dyDescent="0.3">
      <c r="A17" s="4" t="s">
        <v>84</v>
      </c>
      <c r="B17" s="4" t="s">
        <v>126</v>
      </c>
      <c r="C17" s="4" t="s">
        <v>127</v>
      </c>
      <c r="D17" s="4"/>
      <c r="E17" s="4"/>
      <c r="F17" s="5" t="s">
        <v>29</v>
      </c>
      <c r="G17" s="6" t="s">
        <v>115</v>
      </c>
      <c r="H17" s="5">
        <v>13</v>
      </c>
      <c r="I17" s="5">
        <f t="shared" si="1"/>
        <v>3.9</v>
      </c>
      <c r="J17" s="5" t="s">
        <v>58</v>
      </c>
      <c r="K17" s="5">
        <v>8</v>
      </c>
      <c r="L17" s="5" t="s">
        <v>56</v>
      </c>
      <c r="M17" s="5" t="s">
        <v>28</v>
      </c>
      <c r="N17" s="5" t="s">
        <v>230</v>
      </c>
      <c r="O17" s="5" t="s">
        <v>42</v>
      </c>
      <c r="P17" s="5" t="s">
        <v>224</v>
      </c>
      <c r="U17" s="18"/>
    </row>
    <row r="18" spans="1:21" x14ac:dyDescent="0.3">
      <c r="A18" s="4" t="s">
        <v>85</v>
      </c>
      <c r="B18" s="4" t="s">
        <v>128</v>
      </c>
      <c r="C18" s="4" t="s">
        <v>129</v>
      </c>
      <c r="D18" s="4"/>
      <c r="E18" s="4"/>
      <c r="F18" s="5" t="s">
        <v>28</v>
      </c>
      <c r="G18" s="6" t="s">
        <v>115</v>
      </c>
      <c r="H18" s="5">
        <v>13</v>
      </c>
      <c r="I18" s="5">
        <f t="shared" si="1"/>
        <v>3.9</v>
      </c>
      <c r="J18" s="5" t="s">
        <v>58</v>
      </c>
      <c r="K18" s="5">
        <v>8</v>
      </c>
      <c r="L18" s="5" t="s">
        <v>56</v>
      </c>
      <c r="M18" s="5"/>
      <c r="N18" s="5" t="s">
        <v>99</v>
      </c>
      <c r="O18" s="5" t="s">
        <v>42</v>
      </c>
      <c r="P18" s="5" t="s">
        <v>225</v>
      </c>
      <c r="U18" s="18"/>
    </row>
    <row r="19" spans="1:21" x14ac:dyDescent="0.3">
      <c r="A19" s="4" t="s">
        <v>86</v>
      </c>
      <c r="B19" s="4" t="s">
        <v>130</v>
      </c>
      <c r="C19" s="4" t="s">
        <v>131</v>
      </c>
      <c r="D19" s="4"/>
      <c r="E19" s="4"/>
      <c r="F19" s="5" t="s">
        <v>28</v>
      </c>
      <c r="G19" s="6" t="s">
        <v>115</v>
      </c>
      <c r="H19" s="5">
        <v>13</v>
      </c>
      <c r="I19" s="5">
        <f t="shared" si="1"/>
        <v>3.9</v>
      </c>
      <c r="J19" s="5" t="s">
        <v>58</v>
      </c>
      <c r="K19" s="5">
        <v>8</v>
      </c>
      <c r="L19" s="5" t="s">
        <v>56</v>
      </c>
      <c r="M19" s="5"/>
      <c r="N19" s="5" t="s">
        <v>99</v>
      </c>
      <c r="O19" s="5" t="s">
        <v>42</v>
      </c>
      <c r="P19" s="5" t="s">
        <v>225</v>
      </c>
      <c r="U19" s="18"/>
    </row>
    <row r="20" spans="1:21" x14ac:dyDescent="0.3">
      <c r="A20" s="4" t="s">
        <v>87</v>
      </c>
      <c r="B20" s="4" t="s">
        <v>132</v>
      </c>
      <c r="C20" s="4" t="s">
        <v>133</v>
      </c>
      <c r="D20" s="4"/>
      <c r="E20" s="4"/>
      <c r="F20" s="5" t="s">
        <v>28</v>
      </c>
      <c r="G20" s="6" t="s">
        <v>115</v>
      </c>
      <c r="H20" s="5">
        <v>13</v>
      </c>
      <c r="I20" s="5">
        <f t="shared" si="1"/>
        <v>3.9</v>
      </c>
      <c r="J20" s="5" t="s">
        <v>58</v>
      </c>
      <c r="K20" s="5">
        <v>8</v>
      </c>
      <c r="L20" s="5" t="s">
        <v>56</v>
      </c>
      <c r="M20" s="5" t="s">
        <v>28</v>
      </c>
      <c r="N20" s="5" t="s">
        <v>99</v>
      </c>
      <c r="O20" s="5" t="s">
        <v>42</v>
      </c>
      <c r="P20" s="5" t="s">
        <v>225</v>
      </c>
      <c r="U20" s="18"/>
    </row>
    <row r="21" spans="1:21" x14ac:dyDescent="0.3">
      <c r="A21" s="4" t="s">
        <v>88</v>
      </c>
      <c r="B21" s="4" t="s">
        <v>134</v>
      </c>
      <c r="C21" s="4" t="s">
        <v>135</v>
      </c>
      <c r="D21" s="4"/>
      <c r="E21" s="4"/>
      <c r="F21" s="5" t="s">
        <v>28</v>
      </c>
      <c r="G21" s="6" t="s">
        <v>115</v>
      </c>
      <c r="H21" s="5">
        <v>13</v>
      </c>
      <c r="I21" s="5">
        <f t="shared" si="1"/>
        <v>3.9</v>
      </c>
      <c r="J21" s="5" t="s">
        <v>58</v>
      </c>
      <c r="K21" s="5">
        <v>8</v>
      </c>
      <c r="L21" s="5" t="s">
        <v>56</v>
      </c>
      <c r="M21" s="5" t="s">
        <v>28</v>
      </c>
      <c r="N21" s="5" t="s">
        <v>99</v>
      </c>
      <c r="O21" s="5" t="s">
        <v>42</v>
      </c>
      <c r="P21" s="5" t="s">
        <v>224</v>
      </c>
      <c r="U21" s="18"/>
    </row>
    <row r="22" spans="1:21" x14ac:dyDescent="0.3">
      <c r="A22" s="4" t="s">
        <v>89</v>
      </c>
      <c r="B22" s="4" t="s">
        <v>136</v>
      </c>
      <c r="C22" s="4" t="s">
        <v>137</v>
      </c>
      <c r="D22" s="4"/>
      <c r="E22" s="4"/>
      <c r="F22" s="5" t="s">
        <v>28</v>
      </c>
      <c r="G22" s="6" t="s">
        <v>115</v>
      </c>
      <c r="H22" s="5">
        <v>13</v>
      </c>
      <c r="I22" s="5">
        <f t="shared" si="1"/>
        <v>3.9</v>
      </c>
      <c r="J22" s="5" t="s">
        <v>58</v>
      </c>
      <c r="K22" s="5">
        <v>8</v>
      </c>
      <c r="L22" s="5" t="s">
        <v>56</v>
      </c>
      <c r="M22" s="5" t="s">
        <v>28</v>
      </c>
      <c r="N22" s="5" t="s">
        <v>99</v>
      </c>
      <c r="O22" s="5" t="s">
        <v>42</v>
      </c>
      <c r="P22" s="5" t="s">
        <v>225</v>
      </c>
      <c r="U22" s="18"/>
    </row>
    <row r="23" spans="1:21" x14ac:dyDescent="0.3">
      <c r="A23" s="4" t="s">
        <v>90</v>
      </c>
      <c r="B23" s="4" t="s">
        <v>138</v>
      </c>
      <c r="C23" s="4" t="s">
        <v>139</v>
      </c>
      <c r="D23" s="4"/>
      <c r="E23" s="4"/>
      <c r="F23" s="5" t="s">
        <v>28</v>
      </c>
      <c r="G23" s="6" t="s">
        <v>140</v>
      </c>
      <c r="H23" s="5">
        <v>16</v>
      </c>
      <c r="I23" s="5">
        <f t="shared" si="1"/>
        <v>4.8</v>
      </c>
      <c r="J23" s="5" t="s">
        <v>142</v>
      </c>
      <c r="K23" s="5">
        <v>8</v>
      </c>
      <c r="L23" s="5" t="s">
        <v>56</v>
      </c>
      <c r="M23" s="5" t="s">
        <v>28</v>
      </c>
      <c r="N23" s="5" t="s">
        <v>141</v>
      </c>
      <c r="O23" s="5" t="s">
        <v>42</v>
      </c>
      <c r="P23" s="5" t="s">
        <v>225</v>
      </c>
      <c r="U23" s="18"/>
    </row>
    <row r="24" spans="1:21" x14ac:dyDescent="0.3">
      <c r="A24" s="4" t="s">
        <v>91</v>
      </c>
      <c r="B24" s="4" t="s">
        <v>143</v>
      </c>
      <c r="C24" s="4" t="s">
        <v>144</v>
      </c>
      <c r="D24" s="4"/>
      <c r="E24" s="4"/>
      <c r="F24" s="5" t="s">
        <v>28</v>
      </c>
      <c r="G24" s="6" t="s">
        <v>140</v>
      </c>
      <c r="H24" s="5">
        <v>16</v>
      </c>
      <c r="I24" s="5">
        <f t="shared" si="1"/>
        <v>4.8</v>
      </c>
      <c r="J24" s="5" t="s">
        <v>142</v>
      </c>
      <c r="K24" s="5">
        <v>8</v>
      </c>
      <c r="L24" s="5" t="s">
        <v>56</v>
      </c>
      <c r="M24" s="5"/>
      <c r="N24" s="5" t="s">
        <v>141</v>
      </c>
      <c r="O24" s="5" t="s">
        <v>42</v>
      </c>
      <c r="P24" s="5" t="s">
        <v>225</v>
      </c>
      <c r="U24" s="18"/>
    </row>
    <row r="25" spans="1:21" x14ac:dyDescent="0.3">
      <c r="A25" s="4" t="s">
        <v>92</v>
      </c>
      <c r="B25" s="4" t="s">
        <v>145</v>
      </c>
      <c r="C25" s="4" t="s">
        <v>146</v>
      </c>
      <c r="D25" s="4"/>
      <c r="E25" s="4"/>
      <c r="F25" s="5" t="s">
        <v>28</v>
      </c>
      <c r="G25" s="6" t="s">
        <v>140</v>
      </c>
      <c r="H25" s="5">
        <v>16</v>
      </c>
      <c r="I25" s="5">
        <f t="shared" si="1"/>
        <v>4.8</v>
      </c>
      <c r="J25" s="5" t="s">
        <v>142</v>
      </c>
      <c r="K25" s="5">
        <v>8</v>
      </c>
      <c r="L25" s="5" t="s">
        <v>56</v>
      </c>
      <c r="M25" s="5"/>
      <c r="N25" s="5" t="s">
        <v>141</v>
      </c>
      <c r="O25" s="5" t="s">
        <v>42</v>
      </c>
      <c r="P25" s="5" t="s">
        <v>223</v>
      </c>
      <c r="U25" s="18"/>
    </row>
    <row r="26" spans="1:21" x14ac:dyDescent="0.3">
      <c r="A26" s="4" t="s">
        <v>93</v>
      </c>
      <c r="B26" s="4" t="s">
        <v>147</v>
      </c>
      <c r="C26" s="4" t="s">
        <v>148</v>
      </c>
      <c r="D26" s="4"/>
      <c r="E26" s="4"/>
      <c r="F26" s="5" t="s">
        <v>28</v>
      </c>
      <c r="G26" s="6" t="s">
        <v>140</v>
      </c>
      <c r="H26" s="5">
        <v>16</v>
      </c>
      <c r="I26" s="5">
        <f t="shared" si="1"/>
        <v>4.8</v>
      </c>
      <c r="J26" s="5" t="s">
        <v>142</v>
      </c>
      <c r="K26" s="5">
        <v>8</v>
      </c>
      <c r="L26" s="5" t="s">
        <v>56</v>
      </c>
      <c r="M26" s="5"/>
      <c r="N26" s="5" t="s">
        <v>141</v>
      </c>
      <c r="O26" s="5" t="s">
        <v>42</v>
      </c>
      <c r="P26" s="5" t="s">
        <v>225</v>
      </c>
      <c r="U26" s="18"/>
    </row>
    <row r="27" spans="1:21" x14ac:dyDescent="0.3">
      <c r="A27" s="4" t="s">
        <v>94</v>
      </c>
      <c r="B27" s="4" t="s">
        <v>149</v>
      </c>
      <c r="C27" s="4" t="s">
        <v>150</v>
      </c>
      <c r="D27" s="4"/>
      <c r="E27" s="4"/>
      <c r="F27" s="5" t="s">
        <v>28</v>
      </c>
      <c r="G27" s="6" t="s">
        <v>140</v>
      </c>
      <c r="H27" s="5">
        <v>16</v>
      </c>
      <c r="I27" s="5">
        <f t="shared" si="1"/>
        <v>4.8</v>
      </c>
      <c r="J27" s="5" t="s">
        <v>142</v>
      </c>
      <c r="K27" s="5">
        <v>8</v>
      </c>
      <c r="L27" s="5" t="s">
        <v>56</v>
      </c>
      <c r="M27" s="5"/>
      <c r="N27" s="5" t="s">
        <v>141</v>
      </c>
      <c r="O27" s="5" t="s">
        <v>42</v>
      </c>
      <c r="P27" s="5" t="s">
        <v>225</v>
      </c>
      <c r="U27" s="18"/>
    </row>
    <row r="28" spans="1:21" x14ac:dyDescent="0.3">
      <c r="A28" s="4" t="s">
        <v>95</v>
      </c>
      <c r="B28" s="4" t="s">
        <v>151</v>
      </c>
      <c r="C28" s="4" t="s">
        <v>152</v>
      </c>
      <c r="D28" s="4"/>
      <c r="E28" s="4"/>
      <c r="F28" s="5" t="s">
        <v>29</v>
      </c>
      <c r="G28" s="6" t="s">
        <v>140</v>
      </c>
      <c r="H28" s="5">
        <v>16</v>
      </c>
      <c r="I28" s="5">
        <f t="shared" si="1"/>
        <v>4.8</v>
      </c>
      <c r="J28" s="5" t="s">
        <v>142</v>
      </c>
      <c r="K28" s="5">
        <v>8</v>
      </c>
      <c r="L28" s="5" t="s">
        <v>56</v>
      </c>
      <c r="M28" s="5"/>
      <c r="N28" s="5" t="s">
        <v>229</v>
      </c>
      <c r="O28" s="5" t="s">
        <v>42</v>
      </c>
      <c r="P28" s="5" t="s">
        <v>225</v>
      </c>
      <c r="U28" s="18"/>
    </row>
    <row r="29" spans="1:21" x14ac:dyDescent="0.3">
      <c r="A29" s="4" t="s">
        <v>96</v>
      </c>
      <c r="B29" s="4" t="s">
        <v>153</v>
      </c>
      <c r="C29" s="4" t="s">
        <v>154</v>
      </c>
      <c r="D29" s="4"/>
      <c r="E29" s="4"/>
      <c r="F29" s="5" t="s">
        <v>28</v>
      </c>
      <c r="G29" s="6" t="s">
        <v>140</v>
      </c>
      <c r="H29" s="5">
        <v>16</v>
      </c>
      <c r="I29" s="5">
        <f t="shared" si="1"/>
        <v>4.8</v>
      </c>
      <c r="J29" s="5" t="s">
        <v>142</v>
      </c>
      <c r="K29" s="5">
        <v>8</v>
      </c>
      <c r="L29" s="5" t="s">
        <v>56</v>
      </c>
      <c r="M29" s="5"/>
      <c r="N29" s="5" t="s">
        <v>141</v>
      </c>
      <c r="O29" s="5" t="s">
        <v>42</v>
      </c>
      <c r="P29" s="5" t="s">
        <v>223</v>
      </c>
      <c r="U29" s="18"/>
    </row>
    <row r="30" spans="1:21" x14ac:dyDescent="0.3">
      <c r="A30" s="4" t="s">
        <v>233</v>
      </c>
      <c r="B30" s="4" t="s">
        <v>240</v>
      </c>
      <c r="C30" s="4" t="s">
        <v>241</v>
      </c>
      <c r="D30" s="4"/>
      <c r="E30" s="4"/>
      <c r="F30" s="5" t="s">
        <v>29</v>
      </c>
      <c r="G30" s="6" t="s">
        <v>33</v>
      </c>
      <c r="H30" s="27">
        <v>21</v>
      </c>
      <c r="I30" s="27">
        <v>6.3</v>
      </c>
      <c r="J30" s="27" t="s">
        <v>237</v>
      </c>
      <c r="K30" s="27">
        <v>8</v>
      </c>
      <c r="L30" s="27" t="s">
        <v>238</v>
      </c>
      <c r="M30" s="27" t="s">
        <v>26</v>
      </c>
      <c r="N30" s="5" t="s">
        <v>229</v>
      </c>
      <c r="O30" s="27" t="s">
        <v>242</v>
      </c>
      <c r="P30" s="27" t="s">
        <v>225</v>
      </c>
      <c r="U30" s="18"/>
    </row>
    <row r="31" spans="1:21" x14ac:dyDescent="0.3">
      <c r="A31" s="4" t="s">
        <v>234</v>
      </c>
      <c r="B31" s="4" t="s">
        <v>235</v>
      </c>
      <c r="C31" s="4" t="s">
        <v>236</v>
      </c>
      <c r="D31" s="4"/>
      <c r="E31" s="4"/>
      <c r="F31" s="5" t="s">
        <v>29</v>
      </c>
      <c r="G31" s="6" t="s">
        <v>33</v>
      </c>
      <c r="H31" s="5">
        <v>21</v>
      </c>
      <c r="I31" s="5">
        <f t="shared" ref="I31" si="2">H31*0.3</f>
        <v>6.3</v>
      </c>
      <c r="J31" s="5" t="s">
        <v>237</v>
      </c>
      <c r="K31" s="5">
        <v>8</v>
      </c>
      <c r="L31" s="5" t="s">
        <v>238</v>
      </c>
      <c r="M31" s="5" t="s">
        <v>28</v>
      </c>
      <c r="N31" s="5" t="s">
        <v>239</v>
      </c>
      <c r="O31" s="5" t="s">
        <v>42</v>
      </c>
      <c r="P31" s="5" t="s">
        <v>225</v>
      </c>
      <c r="U31" s="18"/>
    </row>
    <row r="32" spans="1:21" x14ac:dyDescent="0.3">
      <c r="A32" s="4"/>
      <c r="B32" s="4"/>
      <c r="C32" s="4"/>
      <c r="D32" s="4"/>
      <c r="E32" s="4"/>
      <c r="F32" s="5"/>
      <c r="G32" s="6"/>
      <c r="H32" s="5"/>
      <c r="I32" s="5"/>
      <c r="J32" s="5"/>
      <c r="K32" s="5"/>
      <c r="L32" s="5"/>
      <c r="M32" s="5"/>
      <c r="N32" s="5"/>
      <c r="O32" s="5"/>
      <c r="P32" s="5"/>
      <c r="U32" s="18"/>
    </row>
    <row r="33" spans="1:21" x14ac:dyDescent="0.3">
      <c r="A33" s="4"/>
      <c r="B33" s="4"/>
      <c r="C33" s="4"/>
      <c r="D33" s="4"/>
      <c r="E33" s="4"/>
      <c r="F33" s="5"/>
      <c r="G33" s="6"/>
      <c r="H33" s="5"/>
      <c r="I33" s="5"/>
      <c r="J33" s="5"/>
      <c r="K33" s="5"/>
      <c r="L33" s="5"/>
      <c r="M33" s="5"/>
      <c r="N33" s="5"/>
      <c r="O33" s="5"/>
      <c r="P33" s="5"/>
      <c r="U33" s="18"/>
    </row>
    <row r="34" spans="1:21" x14ac:dyDescent="0.3">
      <c r="A34" s="4" t="s">
        <v>48</v>
      </c>
      <c r="B34" s="4" t="s">
        <v>170</v>
      </c>
      <c r="C34" s="4" t="s">
        <v>171</v>
      </c>
      <c r="D34" s="4"/>
      <c r="E34" s="4"/>
      <c r="F34" s="5" t="s">
        <v>57</v>
      </c>
      <c r="G34" s="6" t="s">
        <v>33</v>
      </c>
      <c r="H34" s="5">
        <v>21</v>
      </c>
      <c r="I34" s="5">
        <f t="shared" ref="I34:I39" si="3">H34*0.3</f>
        <v>6.3</v>
      </c>
      <c r="J34" s="5" t="s">
        <v>58</v>
      </c>
      <c r="K34" s="5">
        <v>8</v>
      </c>
      <c r="L34" s="5" t="s">
        <v>56</v>
      </c>
      <c r="M34" s="5" t="s">
        <v>28</v>
      </c>
      <c r="N34" s="5" t="s">
        <v>26</v>
      </c>
      <c r="O34" s="5" t="s">
        <v>42</v>
      </c>
      <c r="P34" s="5" t="s">
        <v>225</v>
      </c>
      <c r="U34" s="18"/>
    </row>
    <row r="35" spans="1:21" x14ac:dyDescent="0.3">
      <c r="A35" s="4" t="s">
        <v>49</v>
      </c>
      <c r="B35" s="4" t="s">
        <v>172</v>
      </c>
      <c r="C35" s="4" t="s">
        <v>173</v>
      </c>
      <c r="D35" s="4"/>
      <c r="E35" s="4"/>
      <c r="F35" s="5" t="s">
        <v>57</v>
      </c>
      <c r="G35" s="6" t="s">
        <v>33</v>
      </c>
      <c r="H35" s="5">
        <v>21</v>
      </c>
      <c r="I35" s="5">
        <f t="shared" si="3"/>
        <v>6.3</v>
      </c>
      <c r="J35" s="5" t="s">
        <v>58</v>
      </c>
      <c r="K35" s="5">
        <v>8</v>
      </c>
      <c r="L35" s="5" t="s">
        <v>56</v>
      </c>
      <c r="M35" s="5" t="s">
        <v>28</v>
      </c>
      <c r="N35" s="5" t="s">
        <v>26</v>
      </c>
      <c r="O35" s="5" t="s">
        <v>42</v>
      </c>
      <c r="P35" s="5" t="s">
        <v>224</v>
      </c>
      <c r="U35" s="18"/>
    </row>
    <row r="36" spans="1:21" x14ac:dyDescent="0.3">
      <c r="A36" s="4" t="s">
        <v>50</v>
      </c>
      <c r="B36" s="4" t="s">
        <v>172</v>
      </c>
      <c r="C36" s="4" t="s">
        <v>173</v>
      </c>
      <c r="D36" s="4"/>
      <c r="E36" s="4"/>
      <c r="F36" s="5" t="s">
        <v>57</v>
      </c>
      <c r="G36" s="6" t="s">
        <v>33</v>
      </c>
      <c r="H36" s="5">
        <v>21</v>
      </c>
      <c r="I36" s="5">
        <f t="shared" si="3"/>
        <v>6.3</v>
      </c>
      <c r="J36" s="5" t="s">
        <v>58</v>
      </c>
      <c r="K36" s="5">
        <v>8</v>
      </c>
      <c r="L36" s="5" t="s">
        <v>56</v>
      </c>
      <c r="M36" s="5" t="s">
        <v>28</v>
      </c>
      <c r="N36" s="5" t="s">
        <v>26</v>
      </c>
      <c r="O36" s="5" t="s">
        <v>42</v>
      </c>
      <c r="P36" s="5" t="s">
        <v>224</v>
      </c>
      <c r="U36" s="18"/>
    </row>
    <row r="37" spans="1:21" x14ac:dyDescent="0.3">
      <c r="A37" s="4" t="s">
        <v>51</v>
      </c>
      <c r="B37" s="4" t="s">
        <v>174</v>
      </c>
      <c r="C37" s="4" t="s">
        <v>175</v>
      </c>
      <c r="D37" s="4"/>
      <c r="E37" s="4"/>
      <c r="F37" s="5" t="s">
        <v>57</v>
      </c>
      <c r="G37" s="6" t="s">
        <v>176</v>
      </c>
      <c r="H37" s="5">
        <v>25</v>
      </c>
      <c r="I37" s="5">
        <f t="shared" si="3"/>
        <v>7.5</v>
      </c>
      <c r="J37" s="5" t="s">
        <v>58</v>
      </c>
      <c r="K37" s="5">
        <v>8</v>
      </c>
      <c r="L37" s="5" t="s">
        <v>56</v>
      </c>
      <c r="M37" s="5" t="s">
        <v>28</v>
      </c>
      <c r="N37" s="5" t="s">
        <v>61</v>
      </c>
      <c r="O37" s="5" t="s">
        <v>42</v>
      </c>
      <c r="P37" s="5" t="s">
        <v>225</v>
      </c>
      <c r="U37" s="18"/>
    </row>
    <row r="38" spans="1:21" x14ac:dyDescent="0.3">
      <c r="A38" s="4" t="s">
        <v>52</v>
      </c>
      <c r="B38" s="4" t="s">
        <v>177</v>
      </c>
      <c r="C38" s="4" t="s">
        <v>178</v>
      </c>
      <c r="D38" s="4"/>
      <c r="E38" s="4"/>
      <c r="F38" s="5" t="s">
        <v>57</v>
      </c>
      <c r="G38" s="6" t="s">
        <v>176</v>
      </c>
      <c r="H38" s="5">
        <v>25</v>
      </c>
      <c r="I38" s="5">
        <f t="shared" si="3"/>
        <v>7.5</v>
      </c>
      <c r="J38" s="5" t="s">
        <v>58</v>
      </c>
      <c r="K38" s="5">
        <v>8</v>
      </c>
      <c r="L38" s="5" t="s">
        <v>56</v>
      </c>
      <c r="M38" s="5" t="s">
        <v>29</v>
      </c>
      <c r="N38" s="5" t="s">
        <v>61</v>
      </c>
      <c r="O38" s="5" t="s">
        <v>42</v>
      </c>
      <c r="P38" s="5" t="s">
        <v>225</v>
      </c>
      <c r="U38" s="18"/>
    </row>
    <row r="39" spans="1:21" x14ac:dyDescent="0.3">
      <c r="A39" s="4" t="s">
        <v>53</v>
      </c>
      <c r="B39" s="4" t="s">
        <v>179</v>
      </c>
      <c r="C39" s="4" t="s">
        <v>180</v>
      </c>
      <c r="D39" s="4"/>
      <c r="E39" s="4"/>
      <c r="F39" s="5" t="s">
        <v>57</v>
      </c>
      <c r="G39" s="6" t="s">
        <v>176</v>
      </c>
      <c r="H39" s="5">
        <v>25</v>
      </c>
      <c r="I39" s="5">
        <f t="shared" si="3"/>
        <v>7.5</v>
      </c>
      <c r="J39" s="5" t="s">
        <v>58</v>
      </c>
      <c r="K39" s="5">
        <v>8</v>
      </c>
      <c r="L39" s="5" t="s">
        <v>56</v>
      </c>
      <c r="M39" s="5" t="s">
        <v>29</v>
      </c>
      <c r="N39" s="5" t="s">
        <v>61</v>
      </c>
      <c r="O39" s="5" t="s">
        <v>42</v>
      </c>
      <c r="P39" s="5" t="s">
        <v>225</v>
      </c>
      <c r="U39" s="18"/>
    </row>
    <row r="40" spans="1:21" x14ac:dyDescent="0.3">
      <c r="A40" s="4" t="s">
        <v>54</v>
      </c>
      <c r="B40" s="4" t="s">
        <v>181</v>
      </c>
      <c r="C40" s="4" t="s">
        <v>182</v>
      </c>
      <c r="D40" s="4"/>
      <c r="E40" s="4"/>
      <c r="F40" s="5" t="s">
        <v>57</v>
      </c>
      <c r="G40" s="6" t="s">
        <v>176</v>
      </c>
      <c r="H40" s="5">
        <v>25</v>
      </c>
      <c r="I40" s="5">
        <f t="shared" ref="I40:I43" si="4">H40*0.3</f>
        <v>7.5</v>
      </c>
      <c r="J40" s="5" t="s">
        <v>58</v>
      </c>
      <c r="K40" s="5">
        <v>8</v>
      </c>
      <c r="L40" s="5" t="s">
        <v>56</v>
      </c>
      <c r="M40" s="5" t="s">
        <v>28</v>
      </c>
      <c r="N40" s="5" t="s">
        <v>61</v>
      </c>
      <c r="O40" s="5" t="s">
        <v>42</v>
      </c>
      <c r="P40" s="5" t="s">
        <v>224</v>
      </c>
      <c r="U40" s="18"/>
    </row>
    <row r="41" spans="1:21" x14ac:dyDescent="0.3">
      <c r="A41" s="4" t="s">
        <v>55</v>
      </c>
      <c r="B41" s="4" t="s">
        <v>183</v>
      </c>
      <c r="C41" s="4" t="s">
        <v>184</v>
      </c>
      <c r="D41" s="4"/>
      <c r="E41" s="4"/>
      <c r="F41" s="5" t="s">
        <v>57</v>
      </c>
      <c r="G41" s="6" t="s">
        <v>176</v>
      </c>
      <c r="H41" s="5">
        <v>25</v>
      </c>
      <c r="I41" s="5">
        <f t="shared" si="4"/>
        <v>7.5</v>
      </c>
      <c r="J41" s="5" t="s">
        <v>58</v>
      </c>
      <c r="K41" s="5">
        <v>8</v>
      </c>
      <c r="L41" s="5" t="s">
        <v>56</v>
      </c>
      <c r="M41" s="5" t="s">
        <v>29</v>
      </c>
      <c r="N41" s="5" t="s">
        <v>61</v>
      </c>
      <c r="O41" s="5" t="s">
        <v>42</v>
      </c>
      <c r="P41" s="5" t="s">
        <v>224</v>
      </c>
      <c r="U41" s="18"/>
    </row>
    <row r="42" spans="1:21" x14ac:dyDescent="0.3">
      <c r="A42" s="4" t="s">
        <v>59</v>
      </c>
      <c r="B42" s="4" t="s">
        <v>185</v>
      </c>
      <c r="C42" s="4" t="s">
        <v>186</v>
      </c>
      <c r="D42" s="4"/>
      <c r="E42" s="4"/>
      <c r="F42" s="5" t="s">
        <v>57</v>
      </c>
      <c r="G42" s="6" t="s">
        <v>33</v>
      </c>
      <c r="H42" s="5">
        <v>21</v>
      </c>
      <c r="I42" s="5">
        <f t="shared" si="4"/>
        <v>6.3</v>
      </c>
      <c r="J42" s="5" t="s">
        <v>58</v>
      </c>
      <c r="K42" s="5">
        <v>8</v>
      </c>
      <c r="L42" s="5" t="s">
        <v>56</v>
      </c>
      <c r="M42" s="5" t="s">
        <v>28</v>
      </c>
      <c r="N42" s="5" t="s">
        <v>26</v>
      </c>
      <c r="O42" s="5" t="s">
        <v>42</v>
      </c>
      <c r="P42" s="5" t="s">
        <v>224</v>
      </c>
      <c r="U42" s="18"/>
    </row>
    <row r="43" spans="1:21" x14ac:dyDescent="0.3">
      <c r="A43" s="4" t="s">
        <v>60</v>
      </c>
      <c r="B43" s="4" t="s">
        <v>187</v>
      </c>
      <c r="C43" s="4" t="s">
        <v>187</v>
      </c>
      <c r="D43" s="4"/>
      <c r="E43" s="4"/>
      <c r="F43" s="5" t="s">
        <v>57</v>
      </c>
      <c r="G43" s="6" t="s">
        <v>33</v>
      </c>
      <c r="H43" s="5">
        <v>16</v>
      </c>
      <c r="I43" s="5">
        <f t="shared" si="4"/>
        <v>4.8</v>
      </c>
      <c r="J43" s="5" t="s">
        <v>58</v>
      </c>
      <c r="K43" s="5">
        <v>8</v>
      </c>
      <c r="L43" s="5" t="s">
        <v>56</v>
      </c>
      <c r="M43" s="5" t="s">
        <v>28</v>
      </c>
      <c r="N43" s="5" t="s">
        <v>26</v>
      </c>
      <c r="O43" s="5" t="s">
        <v>42</v>
      </c>
      <c r="P43" s="5" t="s">
        <v>225</v>
      </c>
      <c r="U43" s="18"/>
    </row>
    <row r="44" spans="1:21" x14ac:dyDescent="0.3">
      <c r="A44" s="4" t="s">
        <v>155</v>
      </c>
      <c r="B44" s="4" t="s">
        <v>188</v>
      </c>
      <c r="C44" s="4" t="s">
        <v>189</v>
      </c>
      <c r="D44" s="4"/>
      <c r="E44" s="4"/>
      <c r="F44" s="5" t="s">
        <v>57</v>
      </c>
      <c r="G44" s="6" t="s">
        <v>33</v>
      </c>
      <c r="H44" s="5">
        <v>16</v>
      </c>
      <c r="I44" s="5">
        <f t="shared" ref="I44:I54" si="5">H44*0.3</f>
        <v>4.8</v>
      </c>
      <c r="J44" s="5" t="s">
        <v>58</v>
      </c>
      <c r="K44" s="5">
        <v>8</v>
      </c>
      <c r="L44" s="5" t="s">
        <v>56</v>
      </c>
      <c r="M44" s="5" t="s">
        <v>28</v>
      </c>
      <c r="N44" s="5" t="s">
        <v>61</v>
      </c>
      <c r="O44" s="5" t="s">
        <v>42</v>
      </c>
      <c r="P44" s="5" t="s">
        <v>224</v>
      </c>
      <c r="U44" s="18"/>
    </row>
    <row r="45" spans="1:21" x14ac:dyDescent="0.3">
      <c r="A45" s="4" t="s">
        <v>156</v>
      </c>
      <c r="B45" s="4" t="s">
        <v>190</v>
      </c>
      <c r="C45" s="4" t="s">
        <v>191</v>
      </c>
      <c r="D45" s="4"/>
      <c r="E45" s="4"/>
      <c r="F45" s="5" t="s">
        <v>228</v>
      </c>
      <c r="G45" s="6" t="s">
        <v>33</v>
      </c>
      <c r="H45" s="5">
        <v>21</v>
      </c>
      <c r="I45" s="5">
        <f t="shared" si="5"/>
        <v>6.3</v>
      </c>
      <c r="J45" s="5" t="s">
        <v>58</v>
      </c>
      <c r="K45" s="5">
        <v>8</v>
      </c>
      <c r="L45" s="5" t="s">
        <v>56</v>
      </c>
      <c r="M45" s="5" t="s">
        <v>29</v>
      </c>
      <c r="N45" s="5" t="s">
        <v>229</v>
      </c>
      <c r="O45" s="5" t="s">
        <v>42</v>
      </c>
      <c r="P45" s="5" t="s">
        <v>225</v>
      </c>
      <c r="U45" s="18"/>
    </row>
    <row r="46" spans="1:21" x14ac:dyDescent="0.3">
      <c r="A46" s="4" t="s">
        <v>157</v>
      </c>
      <c r="B46" s="4" t="s">
        <v>192</v>
      </c>
      <c r="C46" s="4" t="s">
        <v>193</v>
      </c>
      <c r="D46" s="4"/>
      <c r="E46" s="4"/>
      <c r="F46" s="5" t="s">
        <v>228</v>
      </c>
      <c r="G46" s="6" t="s">
        <v>33</v>
      </c>
      <c r="H46" s="5">
        <v>21</v>
      </c>
      <c r="I46" s="5">
        <f t="shared" si="5"/>
        <v>6.3</v>
      </c>
      <c r="J46" s="5" t="s">
        <v>58</v>
      </c>
      <c r="K46" s="5">
        <v>8</v>
      </c>
      <c r="L46" s="5" t="s">
        <v>56</v>
      </c>
      <c r="M46" s="5" t="s">
        <v>28</v>
      </c>
      <c r="N46" s="5" t="s">
        <v>229</v>
      </c>
      <c r="O46" s="5" t="s">
        <v>42</v>
      </c>
      <c r="P46" s="5" t="s">
        <v>225</v>
      </c>
      <c r="U46" s="18"/>
    </row>
    <row r="47" spans="1:21" x14ac:dyDescent="0.3">
      <c r="A47" s="4" t="s">
        <v>158</v>
      </c>
      <c r="B47" s="4" t="s">
        <v>194</v>
      </c>
      <c r="C47" s="4" t="s">
        <v>195</v>
      </c>
      <c r="D47" s="4"/>
      <c r="E47" s="4"/>
      <c r="F47" s="5" t="s">
        <v>228</v>
      </c>
      <c r="G47" s="6" t="s">
        <v>33</v>
      </c>
      <c r="H47" s="5">
        <v>21</v>
      </c>
      <c r="I47" s="5">
        <f t="shared" si="5"/>
        <v>6.3</v>
      </c>
      <c r="J47" s="5" t="s">
        <v>58</v>
      </c>
      <c r="K47" s="5">
        <v>8</v>
      </c>
      <c r="L47" s="5" t="s">
        <v>56</v>
      </c>
      <c r="M47" s="5" t="s">
        <v>28</v>
      </c>
      <c r="N47" s="5" t="s">
        <v>229</v>
      </c>
      <c r="O47" s="5" t="s">
        <v>42</v>
      </c>
      <c r="P47" s="5" t="s">
        <v>224</v>
      </c>
      <c r="U47" s="18"/>
    </row>
    <row r="48" spans="1:21" x14ac:dyDescent="0.3">
      <c r="A48" s="4" t="s">
        <v>159</v>
      </c>
      <c r="B48" s="4" t="s">
        <v>196</v>
      </c>
      <c r="C48" s="4" t="s">
        <v>197</v>
      </c>
      <c r="D48" s="4"/>
      <c r="E48" s="4"/>
      <c r="F48" s="5" t="s">
        <v>57</v>
      </c>
      <c r="G48" s="6" t="s">
        <v>33</v>
      </c>
      <c r="H48" s="5">
        <v>21</v>
      </c>
      <c r="I48" s="5">
        <f t="shared" si="5"/>
        <v>6.3</v>
      </c>
      <c r="J48" s="5" t="s">
        <v>58</v>
      </c>
      <c r="K48" s="5">
        <v>8</v>
      </c>
      <c r="L48" s="5" t="s">
        <v>56</v>
      </c>
      <c r="M48" s="5" t="s">
        <v>28</v>
      </c>
      <c r="N48" s="5" t="s">
        <v>26</v>
      </c>
      <c r="O48" s="5" t="s">
        <v>42</v>
      </c>
      <c r="P48" s="5" t="s">
        <v>225</v>
      </c>
      <c r="U48" s="18"/>
    </row>
    <row r="49" spans="1:21" x14ac:dyDescent="0.3">
      <c r="A49" s="4" t="s">
        <v>160</v>
      </c>
      <c r="B49" s="4" t="s">
        <v>198</v>
      </c>
      <c r="C49" s="4" t="s">
        <v>199</v>
      </c>
      <c r="D49" s="4"/>
      <c r="E49" s="4"/>
      <c r="F49" s="5" t="s">
        <v>57</v>
      </c>
      <c r="G49" s="6" t="s">
        <v>33</v>
      </c>
      <c r="H49" s="5">
        <v>21</v>
      </c>
      <c r="I49" s="5">
        <f t="shared" si="5"/>
        <v>6.3</v>
      </c>
      <c r="J49" s="5" t="s">
        <v>58</v>
      </c>
      <c r="K49" s="5">
        <v>8</v>
      </c>
      <c r="L49" s="5" t="s">
        <v>56</v>
      </c>
      <c r="M49" s="5" t="s">
        <v>29</v>
      </c>
      <c r="N49" s="5" t="s">
        <v>26</v>
      </c>
      <c r="O49" s="5" t="s">
        <v>42</v>
      </c>
      <c r="P49" s="5" t="s">
        <v>225</v>
      </c>
      <c r="U49" s="18"/>
    </row>
    <row r="50" spans="1:21" x14ac:dyDescent="0.3">
      <c r="A50" s="4" t="s">
        <v>161</v>
      </c>
      <c r="B50" s="4" t="s">
        <v>200</v>
      </c>
      <c r="C50" s="4" t="s">
        <v>201</v>
      </c>
      <c r="D50" s="4"/>
      <c r="E50" s="4"/>
      <c r="F50" s="5" t="s">
        <v>57</v>
      </c>
      <c r="G50" s="6" t="s">
        <v>33</v>
      </c>
      <c r="H50" s="5">
        <v>21</v>
      </c>
      <c r="I50" s="5">
        <f t="shared" si="5"/>
        <v>6.3</v>
      </c>
      <c r="J50" s="5" t="s">
        <v>58</v>
      </c>
      <c r="K50" s="5">
        <v>8</v>
      </c>
      <c r="L50" s="5" t="s">
        <v>56</v>
      </c>
      <c r="M50" s="5" t="s">
        <v>28</v>
      </c>
      <c r="N50" s="5" t="s">
        <v>26</v>
      </c>
      <c r="O50" s="5" t="s">
        <v>42</v>
      </c>
      <c r="P50" s="5" t="s">
        <v>224</v>
      </c>
      <c r="U50" s="18"/>
    </row>
    <row r="51" spans="1:21" ht="13.8" customHeight="1" x14ac:dyDescent="0.3">
      <c r="A51" s="4" t="s">
        <v>162</v>
      </c>
      <c r="B51" s="4" t="s">
        <v>202</v>
      </c>
      <c r="C51" s="4" t="s">
        <v>203</v>
      </c>
      <c r="D51" s="4"/>
      <c r="E51" s="4"/>
      <c r="F51" s="5" t="s">
        <v>228</v>
      </c>
      <c r="G51" s="6" t="s">
        <v>33</v>
      </c>
      <c r="H51" s="5">
        <v>21</v>
      </c>
      <c r="I51" s="5">
        <f t="shared" si="5"/>
        <v>6.3</v>
      </c>
      <c r="J51" s="5" t="s">
        <v>58</v>
      </c>
      <c r="K51" s="5">
        <v>8</v>
      </c>
      <c r="L51" s="5" t="s">
        <v>56</v>
      </c>
      <c r="M51" s="5" t="s">
        <v>28</v>
      </c>
      <c r="N51" s="5" t="s">
        <v>229</v>
      </c>
      <c r="O51" s="5" t="s">
        <v>42</v>
      </c>
      <c r="P51" s="5" t="s">
        <v>225</v>
      </c>
      <c r="U51" s="18"/>
    </row>
    <row r="52" spans="1:21" x14ac:dyDescent="0.3">
      <c r="A52" s="4" t="s">
        <v>163</v>
      </c>
      <c r="B52" s="4" t="s">
        <v>206</v>
      </c>
      <c r="C52" s="4" t="s">
        <v>207</v>
      </c>
      <c r="D52" s="4"/>
      <c r="E52" s="4"/>
      <c r="F52" s="5" t="s">
        <v>57</v>
      </c>
      <c r="G52" s="6" t="s">
        <v>33</v>
      </c>
      <c r="H52" s="5">
        <v>21</v>
      </c>
      <c r="I52" s="5">
        <f t="shared" si="5"/>
        <v>6.3</v>
      </c>
      <c r="J52" s="5" t="s">
        <v>58</v>
      </c>
      <c r="K52" s="5">
        <v>8</v>
      </c>
      <c r="L52" s="5" t="s">
        <v>56</v>
      </c>
      <c r="M52" s="5" t="s">
        <v>28</v>
      </c>
      <c r="N52" s="5" t="s">
        <v>26</v>
      </c>
      <c r="O52" s="5" t="s">
        <v>42</v>
      </c>
      <c r="P52" s="5" t="s">
        <v>225</v>
      </c>
      <c r="U52" s="18"/>
    </row>
    <row r="53" spans="1:21" x14ac:dyDescent="0.3">
      <c r="A53" s="4" t="s">
        <v>164</v>
      </c>
      <c r="B53" s="4" t="s">
        <v>204</v>
      </c>
      <c r="C53" s="4" t="s">
        <v>205</v>
      </c>
      <c r="D53" s="4"/>
      <c r="E53" s="4"/>
      <c r="F53" s="5" t="s">
        <v>57</v>
      </c>
      <c r="G53" s="6" t="s">
        <v>33</v>
      </c>
      <c r="H53" s="5">
        <v>21</v>
      </c>
      <c r="I53" s="5">
        <f t="shared" si="5"/>
        <v>6.3</v>
      </c>
      <c r="J53" s="5" t="s">
        <v>58</v>
      </c>
      <c r="K53" s="5">
        <v>8</v>
      </c>
      <c r="L53" s="5" t="s">
        <v>56</v>
      </c>
      <c r="M53" s="5" t="s">
        <v>29</v>
      </c>
      <c r="N53" s="5" t="s">
        <v>26</v>
      </c>
      <c r="O53" s="5" t="s">
        <v>42</v>
      </c>
      <c r="P53" s="5" t="s">
        <v>224</v>
      </c>
      <c r="U53" s="18"/>
    </row>
    <row r="54" spans="1:21" x14ac:dyDescent="0.3">
      <c r="A54" s="4" t="s">
        <v>165</v>
      </c>
      <c r="B54" s="4" t="s">
        <v>208</v>
      </c>
      <c r="C54" s="4" t="s">
        <v>209</v>
      </c>
      <c r="D54" s="4"/>
      <c r="E54" s="4"/>
      <c r="F54" s="5" t="s">
        <v>57</v>
      </c>
      <c r="G54" s="6" t="s">
        <v>176</v>
      </c>
      <c r="H54" s="5">
        <v>25</v>
      </c>
      <c r="I54" s="5">
        <f t="shared" si="5"/>
        <v>7.5</v>
      </c>
      <c r="J54" s="5" t="s">
        <v>58</v>
      </c>
      <c r="K54" s="5">
        <v>8</v>
      </c>
      <c r="L54" s="5" t="s">
        <v>56</v>
      </c>
      <c r="M54" s="5" t="s">
        <v>28</v>
      </c>
      <c r="N54" s="5" t="s">
        <v>61</v>
      </c>
      <c r="O54" s="5" t="s">
        <v>42</v>
      </c>
      <c r="P54" s="5" t="s">
        <v>225</v>
      </c>
      <c r="U54" s="18"/>
    </row>
    <row r="55" spans="1:21" x14ac:dyDescent="0.3">
      <c r="A55" s="4" t="s">
        <v>166</v>
      </c>
      <c r="B55" s="4" t="s">
        <v>210</v>
      </c>
      <c r="C55" s="4" t="s">
        <v>211</v>
      </c>
      <c r="D55" s="4"/>
      <c r="E55" s="4"/>
      <c r="F55" s="5" t="s">
        <v>57</v>
      </c>
      <c r="G55" s="6" t="s">
        <v>176</v>
      </c>
      <c r="H55" s="5">
        <v>25</v>
      </c>
      <c r="I55" s="5">
        <f t="shared" ref="I55:I57" si="6">H55*0.3</f>
        <v>7.5</v>
      </c>
      <c r="J55" s="5" t="s">
        <v>58</v>
      </c>
      <c r="K55" s="5">
        <v>8</v>
      </c>
      <c r="L55" s="5" t="s">
        <v>56</v>
      </c>
      <c r="M55" s="5" t="s">
        <v>28</v>
      </c>
      <c r="N55" s="5" t="s">
        <v>61</v>
      </c>
      <c r="O55" s="5" t="s">
        <v>42</v>
      </c>
      <c r="P55" s="5" t="s">
        <v>224</v>
      </c>
      <c r="U55" s="18"/>
    </row>
    <row r="56" spans="1:21" x14ac:dyDescent="0.3">
      <c r="A56" s="4" t="s">
        <v>167</v>
      </c>
      <c r="B56" s="4" t="s">
        <v>212</v>
      </c>
      <c r="C56" s="4" t="s">
        <v>213</v>
      </c>
      <c r="D56" s="4"/>
      <c r="E56" s="4"/>
      <c r="F56" s="5" t="s">
        <v>57</v>
      </c>
      <c r="G56" s="6" t="s">
        <v>176</v>
      </c>
      <c r="H56" s="5">
        <v>25</v>
      </c>
      <c r="I56" s="5">
        <f t="shared" si="6"/>
        <v>7.5</v>
      </c>
      <c r="J56" s="5" t="s">
        <v>58</v>
      </c>
      <c r="K56" s="5">
        <v>8</v>
      </c>
      <c r="L56" s="5" t="s">
        <v>56</v>
      </c>
      <c r="M56" s="5" t="s">
        <v>28</v>
      </c>
      <c r="N56" s="5" t="s">
        <v>61</v>
      </c>
      <c r="O56" s="5" t="s">
        <v>42</v>
      </c>
      <c r="P56" s="5" t="s">
        <v>225</v>
      </c>
      <c r="U56" s="18"/>
    </row>
    <row r="57" spans="1:21" x14ac:dyDescent="0.3">
      <c r="A57" s="4" t="s">
        <v>168</v>
      </c>
      <c r="B57" s="4" t="s">
        <v>214</v>
      </c>
      <c r="C57" s="4" t="s">
        <v>215</v>
      </c>
      <c r="D57" s="4"/>
      <c r="E57" s="4"/>
      <c r="F57" s="5" t="s">
        <v>57</v>
      </c>
      <c r="G57" s="6" t="s">
        <v>176</v>
      </c>
      <c r="H57" s="5">
        <v>25</v>
      </c>
      <c r="I57" s="5">
        <f t="shared" si="6"/>
        <v>7.5</v>
      </c>
      <c r="J57" s="5" t="s">
        <v>58</v>
      </c>
      <c r="K57" s="5">
        <v>8</v>
      </c>
      <c r="L57" s="5" t="s">
        <v>56</v>
      </c>
      <c r="M57" s="5" t="s">
        <v>29</v>
      </c>
      <c r="N57" s="5" t="s">
        <v>61</v>
      </c>
      <c r="O57" s="5" t="s">
        <v>42</v>
      </c>
      <c r="P57" s="5" t="s">
        <v>225</v>
      </c>
      <c r="U57" s="18"/>
    </row>
    <row r="58" spans="1:21" x14ac:dyDescent="0.3">
      <c r="A58" s="4" t="s">
        <v>169</v>
      </c>
      <c r="B58" s="4" t="s">
        <v>216</v>
      </c>
      <c r="C58" s="4" t="s">
        <v>222</v>
      </c>
      <c r="D58" s="4"/>
      <c r="E58" s="4"/>
      <c r="F58" s="5" t="s">
        <v>57</v>
      </c>
      <c r="G58" s="6" t="s">
        <v>176</v>
      </c>
      <c r="H58" s="5">
        <v>25</v>
      </c>
      <c r="I58" s="5">
        <f t="shared" ref="I58" si="7">H58*0.3</f>
        <v>7.5</v>
      </c>
      <c r="J58" s="5" t="s">
        <v>58</v>
      </c>
      <c r="K58" s="5">
        <v>8</v>
      </c>
      <c r="L58" s="5" t="s">
        <v>56</v>
      </c>
      <c r="M58" s="5" t="s">
        <v>28</v>
      </c>
      <c r="N58" s="5" t="s">
        <v>61</v>
      </c>
      <c r="O58" s="5" t="s">
        <v>42</v>
      </c>
      <c r="P58" s="5" t="s">
        <v>224</v>
      </c>
      <c r="U58" s="18"/>
    </row>
    <row r="61" spans="1:21" x14ac:dyDescent="0.3">
      <c r="G61" s="15" t="s">
        <v>34</v>
      </c>
      <c r="H61">
        <f>SUM(H2:H58)</f>
        <v>1032</v>
      </c>
      <c r="I61">
        <f>SUM(I2:I58)</f>
        <v>309.60000000000019</v>
      </c>
    </row>
  </sheetData>
  <phoneticPr fontId="3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D94353317F3E4D8475B34FB136EB8A" ma:contentTypeVersion="12" ma:contentTypeDescription="Create a new document." ma:contentTypeScope="" ma:versionID="45af49d5aab3b5ae35419993c10226b1">
  <xsd:schema xmlns:xsd="http://www.w3.org/2001/XMLSchema" xmlns:xs="http://www.w3.org/2001/XMLSchema" xmlns:p="http://schemas.microsoft.com/office/2006/metadata/properties" xmlns:ns2="ac4d1de4-0f1c-4960-8246-b817c235d130" xmlns:ns3="ea706045-ea71-4c94-a5aa-f02449196cc2" targetNamespace="http://schemas.microsoft.com/office/2006/metadata/properties" ma:root="true" ma:fieldsID="d3fb720de8a3e36e20a7b8c671365e90" ns2:_="" ns3:_="">
    <xsd:import namespace="ac4d1de4-0f1c-4960-8246-b817c235d130"/>
    <xsd:import namespace="ea706045-ea71-4c94-a5aa-f02449196cc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1de4-0f1c-4960-8246-b817c235d1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eeadc6c-d01d-48c9-9192-03fc9c75bb9e}" ma:internalName="TaxCatchAll" ma:showField="CatchAllData" ma:web="ac4d1de4-0f1c-4960-8246-b817c235d1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06045-ea71-4c94-a5aa-f02449196c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6fd3e88-c72f-46b2-820a-3eb6e34532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4d1de4-0f1c-4960-8246-b817c235d130" xsi:nil="true"/>
    <lcf76f155ced4ddcb4097134ff3c332f xmlns="ea706045-ea71-4c94-a5aa-f02449196c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A42233-E6B7-479F-9B44-915B7CFB5C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1de4-0f1c-4960-8246-b817c235d130"/>
    <ds:schemaRef ds:uri="ea706045-ea71-4c94-a5aa-f02449196c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B85956-84DF-4B7B-A630-CDC5C762A6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6948D2-0B4D-4A1A-A6D0-03FD6C61B895}">
  <ds:schemaRefs>
    <ds:schemaRef ds:uri="http://schemas.microsoft.com/office/2006/metadata/properties"/>
    <ds:schemaRef ds:uri="http://schemas.microsoft.com/office/infopath/2007/PartnerControls"/>
    <ds:schemaRef ds:uri="ac4d1de4-0f1c-4960-8246-b817c235d130"/>
    <ds:schemaRef ds:uri="ea706045-ea71-4c94-a5aa-f02449196c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Valgustid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Pääro Erki</dc:creator>
  <cp:keywords/>
  <dc:description/>
  <cp:lastModifiedBy>Pääro Erki</cp:lastModifiedBy>
  <cp:revision/>
  <cp:lastPrinted>2023-02-13T08:22:29Z</cp:lastPrinted>
  <dcterms:created xsi:type="dcterms:W3CDTF">2022-09-08T10:50:17Z</dcterms:created>
  <dcterms:modified xsi:type="dcterms:W3CDTF">2024-12-20T09:55:17Z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0x01010071D94353317F3E4D8475B34FB136EB8A</vt:lpwstr>
  </property>
  <property fmtid="{D5CDD505-2E9C-101B-9397-08002B2CF9AE}" pid="3" name="MediaServiceImageTags">
    <vt:lpwstr/>
  </property>
</Properties>
</file>