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omments2.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drawings/drawing3.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oros\home\monikak4\Documents\2026 eelarvega seotud dokumendid\Dokumendid rahanduskomisjonile\"/>
    </mc:Choice>
  </mc:AlternateContent>
  <xr:revisionPtr revIDLastSave="0" documentId="13_ncr:1_{4C548492-D1A2-4150-8DB0-0455B944E235}" xr6:coauthVersionLast="47" xr6:coauthVersionMax="47" xr10:uidLastSave="{00000000-0000-0000-0000-000000000000}"/>
  <bookViews>
    <workbookView xWindow="-120" yWindow="-120" windowWidth="29040" windowHeight="15720" firstSheet="2" activeTab="2" xr2:uid="{00000000-000D-0000-FFFF-FFFF00000000}"/>
  </bookViews>
  <sheets>
    <sheet name="EPMFormattingSheet (2)" sheetId="3" state="hidden" r:id="rId1"/>
    <sheet name="EPMFormattingSheet" sheetId="2" state="hidden" r:id="rId2"/>
    <sheet name="Riigikohus" sheetId="4" r:id="rId3"/>
  </sheets>
  <definedNames>
    <definedName name="__FPMExcelClient_CellBasedFunctionStatus" localSheetId="1" hidden="1">"2_2_2_2_2_2"</definedName>
    <definedName name="__FPMExcelClient_CellBasedFunctionStatus" localSheetId="0" hidden="1">"2_2_2_2_2_2"</definedName>
    <definedName name="__FPMExcelClient_CellBasedFunctionStatus" localSheetId="2" hidden="1">"1_1_2_2_2_2"</definedName>
    <definedName name="__FPMExcelClient_RefreshTime" localSheetId="2">636512769896735000</definedName>
    <definedName name="_xlnm._FilterDatabase" localSheetId="2" hidden="1">Riigikohus!$A$6:$W$6</definedName>
    <definedName name="AddDimension" localSheetId="1" hidden="1">EPMFormattingSheet!$D$141</definedName>
    <definedName name="AddDimension" localSheetId="0" hidden="1">'EPMFormattingSheet (2)'!$D$204</definedName>
    <definedName name="AddLevelFirst" localSheetId="1" hidden="1">EPMFormattingSheet!$D$47</definedName>
    <definedName name="AddLevelFirst" localSheetId="0" hidden="1">'EPMFormattingSheet (2)'!$D$47</definedName>
    <definedName name="AddLevelSecond" localSheetId="1" hidden="1">EPMFormattingSheet!$D$26</definedName>
    <definedName name="AddLevelSecond" localSheetId="0" hidden="1">'EPMFormattingSheet (2)'!$D$26</definedName>
    <definedName name="AddMemberFirst" localSheetId="1" hidden="1">EPMFormattingSheet!$D$79</definedName>
    <definedName name="AddMemberFirst" localSheetId="0" hidden="1">'EPMFormattingSheet (2)'!$D$142</definedName>
    <definedName name="AddMemberFirst_1" localSheetId="1" hidden="1">EPMFormattingSheet!$D$74</definedName>
    <definedName name="AddMemberFirst_1" localSheetId="0" hidden="1">'EPMFormattingSheet (2)'!$D$74</definedName>
    <definedName name="AddMemberFirst_10" localSheetId="0" hidden="1">'EPMFormattingSheet (2)'!$D$101</definedName>
    <definedName name="AddMemberFirst_11" localSheetId="0" hidden="1">'EPMFormattingSheet (2)'!$D$104</definedName>
    <definedName name="AddMemberFirst_12" localSheetId="0" hidden="1">'EPMFormattingSheet (2)'!$D$107</definedName>
    <definedName name="AddMemberFirst_13" localSheetId="0" hidden="1">'EPMFormattingSheet (2)'!$D$110</definedName>
    <definedName name="AddMemberFirst_14" localSheetId="0" hidden="1">'EPMFormattingSheet (2)'!$D$113</definedName>
    <definedName name="AddMemberFirst_15" localSheetId="0" hidden="1">'EPMFormattingSheet (2)'!$D$116</definedName>
    <definedName name="AddMemberFirst_16" localSheetId="0" hidden="1">'EPMFormattingSheet (2)'!$D$119</definedName>
    <definedName name="AddMemberFirst_17" localSheetId="0" hidden="1">'EPMFormattingSheet (2)'!$D$122</definedName>
    <definedName name="AddMemberFirst_18" localSheetId="0" hidden="1">'EPMFormattingSheet (2)'!$D$125</definedName>
    <definedName name="AddMemberFirst_19" localSheetId="0" hidden="1">'EPMFormattingSheet (2)'!$D$128</definedName>
    <definedName name="AddMemberFirst_2" localSheetId="1" hidden="1">EPMFormattingSheet!$D$77</definedName>
    <definedName name="AddMemberFirst_2" localSheetId="0" hidden="1">'EPMFormattingSheet (2)'!$D$77</definedName>
    <definedName name="AddMemberFirst_20" localSheetId="0" hidden="1">'EPMFormattingSheet (2)'!$D$131</definedName>
    <definedName name="AddMemberFirst_21" localSheetId="0" hidden="1">'EPMFormattingSheet (2)'!$D$134</definedName>
    <definedName name="AddMemberFirst_22" localSheetId="0" hidden="1">'EPMFormattingSheet (2)'!$D$137</definedName>
    <definedName name="AddMemberFirst_23" localSheetId="0" hidden="1">'EPMFormattingSheet (2)'!$D$140</definedName>
    <definedName name="AddMemberFirst_3" localSheetId="0" hidden="1">'EPMFormattingSheet (2)'!$D$80</definedName>
    <definedName name="AddMemberFirst_4" localSheetId="0" hidden="1">'EPMFormattingSheet (2)'!$D$83</definedName>
    <definedName name="AddMemberFirst_5" localSheetId="0" hidden="1">'EPMFormattingSheet (2)'!$D$86</definedName>
    <definedName name="AddMemberFirst_6" localSheetId="0" hidden="1">'EPMFormattingSheet (2)'!$D$89</definedName>
    <definedName name="AddMemberFirst_7" localSheetId="0" hidden="1">'EPMFormattingSheet (2)'!$D$92</definedName>
    <definedName name="AddMemberFirst_8" localSheetId="0" hidden="1">'EPMFormattingSheet (2)'!$D$95</definedName>
    <definedName name="AddMemberFirst_9" localSheetId="0" hidden="1">'EPMFormattingSheet (2)'!$D$98</definedName>
    <definedName name="AddMemberSecond" localSheetId="1" hidden="1">EPMFormattingSheet!$D$109</definedName>
    <definedName name="AddMemberSecond" localSheetId="0" hidden="1">'EPMFormattingSheet (2)'!$D$172</definedName>
    <definedName name="AddMemberSecond_1" localSheetId="1" hidden="1">EPMFormattingSheet!$D$101</definedName>
    <definedName name="AddMemberSecond_1" localSheetId="0" hidden="1">'EPMFormattingSheet (2)'!$D$164</definedName>
    <definedName name="AddMemberSecond_2" localSheetId="1" hidden="1">EPMFormattingSheet!$D$104</definedName>
    <definedName name="AddMemberSecond_2" localSheetId="0" hidden="1">'EPMFormattingSheet (2)'!$D$167</definedName>
    <definedName name="AddMemberSecond_3" localSheetId="1" hidden="1">EPMFormattingSheet!$D$107</definedName>
    <definedName name="AddMemberSecond_3" localSheetId="0" hidden="1">'EPMFormattingSheet (2)'!$D$170</definedName>
    <definedName name="DataFirst" localSheetId="1" hidden="1">EPMFormattingSheet!$E$55:$G$55</definedName>
    <definedName name="DataFirst" localSheetId="0" hidden="1">'EPMFormattingSheet (2)'!$E$55:$G$55</definedName>
    <definedName name="DataSecond" localSheetId="1" hidden="1">EPMFormattingSheet!$E$116:$G$116</definedName>
    <definedName name="DataSecond" localSheetId="0" hidden="1">'EPMFormattingSheet (2)'!$E$179:$G$179</definedName>
    <definedName name="DataUseFirst" localSheetId="1" hidden="1">EPMFormattingSheet!$H$55</definedName>
    <definedName name="DataUseFirst" localSheetId="0" hidden="1">'EPMFormattingSheet (2)'!$H$55</definedName>
    <definedName name="DataUseSecond" localSheetId="1" hidden="1">EPMFormattingSheet!$H$116</definedName>
    <definedName name="DataUseSecond" localSheetId="0" hidden="1">'EPMFormattingSheet (2)'!$H$179</definedName>
    <definedName name="EPMClientFormattingSheet" localSheetId="1" hidden="1">"2_0"</definedName>
    <definedName name="EPMClientFormattingSheet" localSheetId="0" hidden="1">"2_0"</definedName>
    <definedName name="EPMWorkbookOptions_1" hidden="1">"hIYAAB+LCAAAAAAABADtnG1zojoUgL/vzP0PHb9bQPCtY92hSC1bFYeX9nY6OwxobJla4ALd7v77G8UqYHS1yzqE0GlnOicnIXk4OckJSTpff77Oz34AP7Bd57LCnNOVM+BM3KntPF1W3sJZlWlUvnb/+dK5d/0Xy3VfZC+EqsEZzOcEFz+D6WXlOQy9C4p6f38/f2fPXf+JqtE0Q/07HKiTZ/BqVtbK9u+Vq7YThKYzARX41LOzjuA6Dpgs"</definedName>
    <definedName name="EPMWorkbookOptions_10" hidden="1">"op0dive8uT0xQ5i0liekH2XDR7uOA1sJZT0zNJfiuFBz06Q6Cpj5IHiWHdkDTndmzgPQoZLCpZ4wB6a/KFR2VPMH+NBMi5e6967/YrnuC2xZuGT+ob2dkNR/n66a3pGCO9O3TWsOhsB/2pSwJf/ny6ZY2Yto/A9mGnCFhIYAAA=="</definedName>
    <definedName name="EPMWorkbookOptions_2" hidden="1">"nqm5wpvvAye8s8H7MjGR3DNDcyWF8pH5CqLHrh8ZglfvzbeXz9QD4I99MAOwvAk4h82odI3r8dC4Gguje4Y2HleZghB4IQjC85ntnANwwXEsXaMC06Msb0J9Nx5VTRwbY0XuGYI8foCCK73XFzWDFwRF5wdQMDPnAfjeoRZV2lSQ97y5PTFjMA+u6EcZyVJi4lX7u8mqpGoQ4dsQPaN2Jt3Y0ylwevYrcIJlfXerbuoaJHSglvrsvq/LENy5"</definedName>
    <definedName name="EPMWorkbookOptions_3" hidden="1">"63dD/w10KETCvqzLViBybrVulRGaSAh+htfmD9e34bvsLl9IlHkrLZX/xn56nsO/UAVzaGZgemMD3/Qnz/amnL06B9Tn2vaDMNYgdHqqoHWrdwM/VCuupzv2f29gSdIwbsWHHq+JhtGhUAr7yoneInQedZphW0ysANT7XeaV/Snwu3SHiv5Blh54c/PX2Hc94Ie/uiZoW+02165OLYutcnWmVbVmTbNqNqas1WbrtdpsunhyMhei4IEZrF/e"</definedName>
    <definedName name="EPMWorkbookOptions_4" hidden="1">"ELxa0B0i1JKGjlSAKlH+GKbHGMjv54/wl4Y/1eUv9Apb+jvK/TCqXxvVM+hQLxx7fllZGE8l1Sv3v97D8nao/S3uUIegi739v2atPG+M9OGVqHzeVmmaa9H04abKHGGqTL1RnwFrVq03plyVq83a1VYdgCptgho3tZpc02JzYKpritBKx7wijrQbBv6ryRocyTC31YyZLMTySCypbFGJxCWXFBc4yy2hbENp4g4lR2Og3pM0TeGlwacHQZat"</definedName>
    <definedName name="EPMWorkbookOptions_5" hidden="1">"1zmOO3wQrBVwEFxjTJqrNBrrGu7WmjUUfjCQBV6T5JFaokmiiaJv3KnkyL0tFjJkfaR92rs1mgzdajUP927sEd6Na7bZ2oxrVK2mxUDvRjerVqPNVqdtGJMyLdM0QR6i0TXFVD82YE/G3VYzZsLUSyAJILf6QO+VTNZMaismtZJJwk7q2M8FcjjqGb3PD3wMTTcaLHvE4hZX4JEPktyaxOJusH8BCt8rxApXfrry6nOcfPXthB9U6sXryBuO"</definedName>
    <definedName name="EPMWorkbookOptions_6" hidden="1">"qIBrIRcFDfshKGs6RejLWTMpgOPPnXvTHsbiCf1bo7D+bQES6eCWCZibbeZsCtCVM2fCYL/BIHMkLPZI8uPwBV4T+7LycEJv3yze56YPikk7VYj18Lt4GETvQkFTUa/4PrG7CtBIeEHTSzPZMhOe2DXq3T2HLZGkkZRWkkbClEhSAzGxK2u7nSv2Y3COggr5Wu6fMKJoFTCiWCBMGulgcUSpr/BD3A01QyaRqORR7vJH87hR8d+cnCGO62Ic"</definedName>
    <definedName name="EPMWorkbookOptions_7" hidden="1">"eMjTSDccQriQ6gmHu3bxPpdsOJZfBH6DBPt5apZAakUAkiN3pisQq3DKrwHMMaeFcfFmK4zRUWFRJ/YkXRLEQMCdQ356KnR+knbSflrAo9IRxFQEhbuNZglD1XgN+2ghUyAljA0MYheiUDCIXYVCwSB2woOC8a2EEdvBXMKIwSB3cx8KxxXuMPITHlwP5PtTBgfHXCGBSRC/QJhaPcfdPjNE0W4b2K+7ZYdjjD2LHLkufdRTDQGi/ZOL4I53"</definedName>
    <definedName name="EPMWorkbookOptions_8" hidden="1">"YcfcE4HJ+kYcZar/xlMwN93s6YjkevrdTIgNcPcwIXYFZA+TAUdsULOHCrHLynuYYB/v/Q07IXdr7p7ZilBuW8p0jt1X+JGmnnJ2fcxdNJjMriOIqa8AkQxzQ82SSBE6bpY8CN7RhsKhaop+q+m6ImmyqOmqSOzddOjOoyg87kDyM+xp0vCU15owBby3aYEwaaM1ukbs8TokDezXgjOlQexiAIoG0y5pxGgQezcvkkarpBGjQeyxLSSNcoSN"</definedName>
    <definedName name="EPMWorkbookOptions_9" hidden="1">"02jgTiNfU+I/upX4+FlxAW/7W1FM7SQv797N1lbvREWV5NEpbbWAd5WtKKbO0S8P6hD7kQrJ5FoakXuWHkmEH48V+Y7cJTokFI2XtYGuEhv1I6EoYgkkuc6tXw0NRZL60q3c1xlyN08eQKdW0tlDhy3pJOishATHyEgst+Id31tcGDWSZew/SOcnBhmKvKrD0e2UQUgBrzf7wBhdDPCgETulTIIYi4ok96TynoSjlBK12amU0HFfPVixdclB"</definedName>
    <definedName name="EvenDataFirst" localSheetId="1" hidden="1">EPMFormattingSheet!$F$129</definedName>
    <definedName name="EvenDataFirst" localSheetId="0" hidden="1">'EPMFormattingSheet (2)'!$F$192</definedName>
    <definedName name="EvenDataSecond" localSheetId="1" hidden="1">EPMFormattingSheet!$F$121</definedName>
    <definedName name="EvenDataSecond" localSheetId="0" hidden="1">'EPMFormattingSheet (2)'!$F$184</definedName>
    <definedName name="EvenDataUseFirst" localSheetId="1" hidden="1">EPMFormattingSheet!$H$129</definedName>
    <definedName name="EvenDataUseFirst" localSheetId="0" hidden="1">'EPMFormattingSheet (2)'!$H$192</definedName>
    <definedName name="EvenDataUseSecond" localSheetId="1" hidden="1">EPMFormattingSheet!$H$121</definedName>
    <definedName name="EvenDataUseSecond" localSheetId="0" hidden="1">'EPMFormattingSheet (2)'!$H$184</definedName>
    <definedName name="EvenHeaderFirst" localSheetId="1" hidden="1">EPMFormattingSheet!$J$129</definedName>
    <definedName name="EvenHeaderFirst" localSheetId="0" hidden="1">'EPMFormattingSheet (2)'!$J$192</definedName>
    <definedName name="EvenHeaderSecond" localSheetId="1" hidden="1">EPMFormattingSheet!$J$121</definedName>
    <definedName name="EvenHeaderSecond" localSheetId="0" hidden="1">'EPMFormattingSheet (2)'!$J$184</definedName>
    <definedName name="EvenHeaderUseFirst" localSheetId="1" hidden="1">EPMFormattingSheet!$L$129</definedName>
    <definedName name="EvenHeaderUseFirst" localSheetId="0" hidden="1">'EPMFormattingSheet (2)'!$L$192</definedName>
    <definedName name="EvenHeaderUseSecond" localSheetId="1" hidden="1">EPMFormattingSheet!$L$121</definedName>
    <definedName name="EvenHeaderUseSecond" localSheetId="0" hidden="1">'EPMFormattingSheet (2)'!$L$184</definedName>
    <definedName name="HeaderFirst" localSheetId="1" hidden="1">EPMFormattingSheet!$I$55:$K$55</definedName>
    <definedName name="HeaderFirst" localSheetId="0" hidden="1">'EPMFormattingSheet (2)'!$I$55:$K$55</definedName>
    <definedName name="HeaderSecond" localSheetId="1" hidden="1">EPMFormattingSheet!$I$116:$K$116</definedName>
    <definedName name="HeaderSecond" localSheetId="0" hidden="1">'EPMFormattingSheet (2)'!$I$179:$K$179</definedName>
    <definedName name="HeaderSmallGrid" localSheetId="1" hidden="1">EPMFormattingSheet!$E$135:$G$135</definedName>
    <definedName name="HeaderSmallGrid" localSheetId="0" hidden="1">'EPMFormattingSheet (2)'!$E$198:$G$198</definedName>
    <definedName name="HeaderUseFirst" localSheetId="1" hidden="1">EPMFormattingSheet!$L$55</definedName>
    <definedName name="HeaderUseFirst" localSheetId="0" hidden="1">'EPMFormattingSheet (2)'!$L$55</definedName>
    <definedName name="HeaderUseSecond" localSheetId="1" hidden="1">EPMFormattingSheet!$L$116</definedName>
    <definedName name="HeaderUseSecond" localSheetId="0" hidden="1">'EPMFormattingSheet (2)'!$L$179</definedName>
    <definedName name="HeaderUseSmallGrid" localSheetId="1" hidden="1">EPMFormattingSheet!$H$135:$L$135</definedName>
    <definedName name="HeaderUseSmallGrid" localSheetId="0" hidden="1">'EPMFormattingSheet (2)'!$H$198:$L$198</definedName>
    <definedName name="LevelEndBlock" localSheetId="1" hidden="1">EPMFormattingSheet!$B$49</definedName>
    <definedName name="LevelEndBlock" localSheetId="0" hidden="1">'EPMFormattingSheet (2)'!$B$49</definedName>
    <definedName name="LevelFirstBlock" localSheetId="1" hidden="1">EPMFormattingSheet!$B$28:$B$48</definedName>
    <definedName name="LevelFirstBlock" localSheetId="0" hidden="1">'EPMFormattingSheet (2)'!$B$28:$B$48</definedName>
    <definedName name="LevelFirstDataDefault" localSheetId="1" hidden="1">EPMFormattingSheet!$F$32</definedName>
    <definedName name="LevelFirstDataDefault" localSheetId="0" hidden="1">'EPMFormattingSheet (2)'!$F$32</definedName>
    <definedName name="LevelFirstDataLeaf" localSheetId="1" hidden="1">EPMFormattingSheet!$F$35</definedName>
    <definedName name="LevelFirstDataLeaf" localSheetId="0" hidden="1">'EPMFormattingSheet (2)'!$F$35</definedName>
    <definedName name="LevelFirstDataLevel_1" localSheetId="1" hidden="1">EPMFormattingSheet!$F$39</definedName>
    <definedName name="LevelFirstDataLevel_1" localSheetId="0" hidden="1">'EPMFormattingSheet (2)'!$F$39</definedName>
    <definedName name="LevelFirstDataLevel_2" localSheetId="1" hidden="1">EPMFormattingSheet!$F$42</definedName>
    <definedName name="LevelFirstDataLevel_2" localSheetId="0" hidden="1">'EPMFormattingSheet (2)'!$F$42</definedName>
    <definedName name="LevelFirstDataLevel_3" localSheetId="1" hidden="1">EPMFormattingSheet!$F$45</definedName>
    <definedName name="LevelFirstDataLevel_3" localSheetId="0" hidden="1">'EPMFormattingSheet (2)'!$F$45</definedName>
    <definedName name="LevelFirstDataUseDefault" localSheetId="1" hidden="1">EPMFormattingSheet!$H$32</definedName>
    <definedName name="LevelFirstDataUseDefault" localSheetId="0" hidden="1">'EPMFormattingSheet (2)'!$H$32</definedName>
    <definedName name="LevelFirstDataUseLeaf" localSheetId="1" hidden="1">EPMFormattingSheet!$H$35</definedName>
    <definedName name="LevelFirstDataUseLeaf" localSheetId="0" hidden="1">'EPMFormattingSheet (2)'!$H$35</definedName>
    <definedName name="LevelFirstDataUseLevel_1" localSheetId="1" hidden="1">EPMFormattingSheet!$H$39</definedName>
    <definedName name="LevelFirstDataUseLevel_1" localSheetId="0" hidden="1">'EPMFormattingSheet (2)'!$H$39</definedName>
    <definedName name="LevelFirstDataUseLevel_2" localSheetId="1" hidden="1">EPMFormattingSheet!$H$42</definedName>
    <definedName name="LevelFirstDataUseLevel_2" localSheetId="0" hidden="1">'EPMFormattingSheet (2)'!$H$42</definedName>
    <definedName name="LevelFirstDataUseLevel_3" localSheetId="1" hidden="1">EPMFormattingSheet!$H$45</definedName>
    <definedName name="LevelFirstDataUseLevel_3" localSheetId="0" hidden="1">'EPMFormattingSheet (2)'!$H$45</definedName>
    <definedName name="LevelFirstHeaderDefault" localSheetId="1" hidden="1">EPMFormattingSheet!$J$32</definedName>
    <definedName name="LevelFirstHeaderDefault" localSheetId="0" hidden="1">'EPMFormattingSheet (2)'!$J$32</definedName>
    <definedName name="LevelFirstHeaderLeaf" localSheetId="1" hidden="1">EPMFormattingSheet!$J$35</definedName>
    <definedName name="LevelFirstHeaderLeaf" localSheetId="0" hidden="1">'EPMFormattingSheet (2)'!$J$35</definedName>
    <definedName name="LevelFirstHeaderLevel_1" localSheetId="1" hidden="1">EPMFormattingSheet!$J$39</definedName>
    <definedName name="LevelFirstHeaderLevel_1" localSheetId="0" hidden="1">'EPMFormattingSheet (2)'!$J$39</definedName>
    <definedName name="LevelFirstHeaderLevel_2" localSheetId="1" hidden="1">EPMFormattingSheet!$J$42</definedName>
    <definedName name="LevelFirstHeaderLevel_2" localSheetId="0" hidden="1">'EPMFormattingSheet (2)'!$J$42</definedName>
    <definedName name="LevelFirstHeaderLevel_3" localSheetId="1" hidden="1">EPMFormattingSheet!$J$45</definedName>
    <definedName name="LevelFirstHeaderLevel_3" localSheetId="0" hidden="1">'EPMFormattingSheet (2)'!$J$45</definedName>
    <definedName name="LevelFirstHeaderUseDefault" localSheetId="1" hidden="1">EPMFormattingSheet!$L$32</definedName>
    <definedName name="LevelFirstHeaderUseDefault" localSheetId="0" hidden="1">'EPMFormattingSheet (2)'!$L$32</definedName>
    <definedName name="LevelFirstHeaderUseLeaf" localSheetId="1" hidden="1">EPMFormattingSheet!$L$35</definedName>
    <definedName name="LevelFirstHeaderUseLeaf" localSheetId="0" hidden="1">'EPMFormattingSheet (2)'!$L$35</definedName>
    <definedName name="LevelFirstHeaderUseLevel_1" localSheetId="1" hidden="1">EPMFormattingSheet!$L$39</definedName>
    <definedName name="LevelFirstHeaderUseLevel_1" localSheetId="0" hidden="1">'EPMFormattingSheet (2)'!$L$39</definedName>
    <definedName name="LevelFirstHeaderUseLevel_2" localSheetId="1" hidden="1">EPMFormattingSheet!$L$42</definedName>
    <definedName name="LevelFirstHeaderUseLevel_2" localSheetId="0" hidden="1">'EPMFormattingSheet (2)'!$L$42</definedName>
    <definedName name="LevelFirstHeaderUseLevel_3" localSheetId="1" hidden="1">EPMFormattingSheet!$L$45</definedName>
    <definedName name="LevelFirstHeaderUseLevel_3" localSheetId="0" hidden="1">'EPMFormattingSheet (2)'!$L$45</definedName>
    <definedName name="LevelSecondBlock" localSheetId="1" hidden="1">EPMFormattingSheet!$B$7:$B$27</definedName>
    <definedName name="LevelSecondBlock" localSheetId="0" hidden="1">'EPMFormattingSheet (2)'!$B$7:$B$27</definedName>
    <definedName name="LevelSecondDataDefault" localSheetId="1" hidden="1">EPMFormattingSheet!$F$11</definedName>
    <definedName name="LevelSecondDataDefault" localSheetId="0" hidden="1">'EPMFormattingSheet (2)'!$F$11</definedName>
    <definedName name="LevelSecondDataLeaf" localSheetId="1" hidden="1">EPMFormattingSheet!$F$14</definedName>
    <definedName name="LevelSecondDataLeaf" localSheetId="0" hidden="1">'EPMFormattingSheet (2)'!$F$14</definedName>
    <definedName name="LevelSecondDataLevel_1" localSheetId="1" hidden="1">EPMFormattingSheet!$F$18</definedName>
    <definedName name="LevelSecondDataLevel_1" localSheetId="0" hidden="1">'EPMFormattingSheet (2)'!$F$18</definedName>
    <definedName name="LevelSecondDataLevel_2" localSheetId="1" hidden="1">EPMFormattingSheet!$F$21</definedName>
    <definedName name="LevelSecondDataLevel_2" localSheetId="0" hidden="1">'EPMFormattingSheet (2)'!$F$21</definedName>
    <definedName name="LevelSecondDataLevel_3" localSheetId="1" hidden="1">EPMFormattingSheet!$F$24</definedName>
    <definedName name="LevelSecondDataLevel_3" localSheetId="0" hidden="1">'EPMFormattingSheet (2)'!$F$24</definedName>
    <definedName name="LevelSecondDataUseDefault" localSheetId="1" hidden="1">EPMFormattingSheet!$H$11</definedName>
    <definedName name="LevelSecondDataUseDefault" localSheetId="0" hidden="1">'EPMFormattingSheet (2)'!$H$11</definedName>
    <definedName name="LevelSecondDataUseLeaf" localSheetId="1" hidden="1">EPMFormattingSheet!$H$14</definedName>
    <definedName name="LevelSecondDataUseLeaf" localSheetId="0" hidden="1">'EPMFormattingSheet (2)'!$H$14</definedName>
    <definedName name="LevelSecondDataUseLevel_1" localSheetId="1" hidden="1">EPMFormattingSheet!$H$18</definedName>
    <definedName name="LevelSecondDataUseLevel_1" localSheetId="0" hidden="1">'EPMFormattingSheet (2)'!$H$18</definedName>
    <definedName name="LevelSecondDataUseLevel_2" localSheetId="1" hidden="1">EPMFormattingSheet!$H$21</definedName>
    <definedName name="LevelSecondDataUseLevel_2" localSheetId="0" hidden="1">'EPMFormattingSheet (2)'!$H$21</definedName>
    <definedName name="LevelSecondDataUseLevel_3" localSheetId="1" hidden="1">EPMFormattingSheet!$H$24</definedName>
    <definedName name="LevelSecondDataUseLevel_3" localSheetId="0" hidden="1">'EPMFormattingSheet (2)'!$H$24</definedName>
    <definedName name="LevelSecondHeaderDefault" localSheetId="1" hidden="1">EPMFormattingSheet!$J$11</definedName>
    <definedName name="LevelSecondHeaderDefault" localSheetId="0" hidden="1">'EPMFormattingSheet (2)'!$J$11</definedName>
    <definedName name="LevelSecondHeaderLeaf" localSheetId="1" hidden="1">EPMFormattingSheet!$J$14</definedName>
    <definedName name="LevelSecondHeaderLeaf" localSheetId="0" hidden="1">'EPMFormattingSheet (2)'!$J$14</definedName>
    <definedName name="LevelSecondHeaderLevel_1" localSheetId="1" hidden="1">EPMFormattingSheet!$J$18</definedName>
    <definedName name="LevelSecondHeaderLevel_1" localSheetId="0" hidden="1">'EPMFormattingSheet (2)'!$J$18</definedName>
    <definedName name="LevelSecondHeaderLevel_2" localSheetId="1" hidden="1">EPMFormattingSheet!$J$21</definedName>
    <definedName name="LevelSecondHeaderLevel_2" localSheetId="0" hidden="1">'EPMFormattingSheet (2)'!$J$21</definedName>
    <definedName name="LevelSecondHeaderLevel_3" localSheetId="1" hidden="1">EPMFormattingSheet!$J$24</definedName>
    <definedName name="LevelSecondHeaderLevel_3" localSheetId="0" hidden="1">'EPMFormattingSheet (2)'!$J$24</definedName>
    <definedName name="LevelSecondHeaderUseDefault" localSheetId="1" hidden="1">EPMFormattingSheet!$L$11</definedName>
    <definedName name="LevelSecondHeaderUseDefault" localSheetId="0" hidden="1">'EPMFormattingSheet (2)'!$L$11</definedName>
    <definedName name="LevelSecondHeaderUseLeaf" localSheetId="1" hidden="1">EPMFormattingSheet!$L$14</definedName>
    <definedName name="LevelSecondHeaderUseLeaf" localSheetId="0" hidden="1">'EPMFormattingSheet (2)'!$L$14</definedName>
    <definedName name="LevelSecondHeaderUseLevel_1" localSheetId="1" hidden="1">EPMFormattingSheet!$L$18</definedName>
    <definedName name="LevelSecondHeaderUseLevel_1" localSheetId="0" hidden="1">'EPMFormattingSheet (2)'!$L$18</definedName>
    <definedName name="LevelSecondHeaderUseLevel_2" localSheetId="1" hidden="1">EPMFormattingSheet!$L$21</definedName>
    <definedName name="LevelSecondHeaderUseLevel_2" localSheetId="0" hidden="1">'EPMFormattingSheet (2)'!$L$21</definedName>
    <definedName name="LevelSecondHeaderUseLevel_3" localSheetId="1" hidden="1">EPMFormattingSheet!$L$24</definedName>
    <definedName name="LevelSecondHeaderUseLevel_3" localSheetId="0" hidden="1">'EPMFormattingSheet (2)'!$L$24</definedName>
    <definedName name="MemberEndBlock" localSheetId="1" hidden="1">EPMFormattingSheet!$B$111</definedName>
    <definedName name="MemberEndBlock" localSheetId="0" hidden="1">'EPMFormattingSheet (2)'!$B$174</definedName>
    <definedName name="MemberFirstBlock" localSheetId="1" hidden="1">EPMFormattingSheet!$B$54:$B$80</definedName>
    <definedName name="MemberFirstBlock" localSheetId="0" hidden="1">'EPMFormattingSheet (2)'!$B$54:$B$143</definedName>
    <definedName name="MemberFirstDataCalculated" localSheetId="1" hidden="1">EPMFormattingSheet!$F$60</definedName>
    <definedName name="MemberFirstDataCalculated" localSheetId="0" hidden="1">'EPMFormattingSheet (2)'!$F$60</definedName>
    <definedName name="MemberFirstDataChanged" localSheetId="1" hidden="1">EPMFormattingSheet!$F$69</definedName>
    <definedName name="MemberFirstDataChanged" localSheetId="0" hidden="1">'EPMFormattingSheet (2)'!$F$69</definedName>
    <definedName name="MemberFirstDataCustom" localSheetId="1" hidden="1">EPMFormattingSheet!$F$57</definedName>
    <definedName name="MemberFirstDataCustom" localSheetId="0" hidden="1">'EPMFormattingSheet (2)'!$F$57</definedName>
    <definedName name="MemberFirstDataInputable" localSheetId="1" hidden="1">EPMFormattingSheet!$F$63</definedName>
    <definedName name="MemberFirstDataInputable" localSheetId="0" hidden="1">'EPMFormattingSheet (2)'!$F$63</definedName>
    <definedName name="MemberFirstDataItem_1" localSheetId="1" hidden="1">EPMFormattingSheet!$F$74</definedName>
    <definedName name="MemberFirstDataItem_1" localSheetId="0" hidden="1">'EPMFormattingSheet (2)'!$F$74</definedName>
    <definedName name="MemberFirstDataItem_10" localSheetId="0" hidden="1">'EPMFormattingSheet (2)'!$F$101</definedName>
    <definedName name="MemberFirstDataItem_11" localSheetId="0" hidden="1">'EPMFormattingSheet (2)'!$F$104</definedName>
    <definedName name="MemberFirstDataItem_12" localSheetId="0" hidden="1">'EPMFormattingSheet (2)'!$F$107</definedName>
    <definedName name="MemberFirstDataItem_13" localSheetId="0" hidden="1">'EPMFormattingSheet (2)'!$F$110</definedName>
    <definedName name="MemberFirstDataItem_14" localSheetId="0" hidden="1">'EPMFormattingSheet (2)'!$F$113</definedName>
    <definedName name="MemberFirstDataItem_15" localSheetId="0" hidden="1">'EPMFormattingSheet (2)'!$F$116</definedName>
    <definedName name="MemberFirstDataItem_16" localSheetId="0" hidden="1">'EPMFormattingSheet (2)'!$F$119</definedName>
    <definedName name="MemberFirstDataItem_17" localSheetId="0" hidden="1">'EPMFormattingSheet (2)'!$F$122</definedName>
    <definedName name="MemberFirstDataItem_18" localSheetId="0" hidden="1">'EPMFormattingSheet (2)'!$F$125</definedName>
    <definedName name="MemberFirstDataItem_19" localSheetId="0" hidden="1">'EPMFormattingSheet (2)'!$F$128</definedName>
    <definedName name="MemberFirstDataItem_2" localSheetId="1" hidden="1">EPMFormattingSheet!$F$77</definedName>
    <definedName name="MemberFirstDataItem_2" localSheetId="0" hidden="1">'EPMFormattingSheet (2)'!$F$77</definedName>
    <definedName name="MemberFirstDataItem_20" localSheetId="0" hidden="1">'EPMFormattingSheet (2)'!$F$131</definedName>
    <definedName name="MemberFirstDataItem_21" localSheetId="0" hidden="1">'EPMFormattingSheet (2)'!$F$134</definedName>
    <definedName name="MemberFirstDataItem_22" localSheetId="0" hidden="1">'EPMFormattingSheet (2)'!$F$137</definedName>
    <definedName name="MemberFirstDataItem_23" localSheetId="0" hidden="1">'EPMFormattingSheet (2)'!$F$140</definedName>
    <definedName name="MemberFirstDataItem_3" localSheetId="0" hidden="1">'EPMFormattingSheet (2)'!$F$80</definedName>
    <definedName name="MemberFirstDataItem_4" localSheetId="0" hidden="1">'EPMFormattingSheet (2)'!$F$83</definedName>
    <definedName name="MemberFirstDataItem_5" localSheetId="0" hidden="1">'EPMFormattingSheet (2)'!$F$86</definedName>
    <definedName name="MemberFirstDataItem_6" localSheetId="0" hidden="1">'EPMFormattingSheet (2)'!$F$89</definedName>
    <definedName name="MemberFirstDataItem_7" localSheetId="0" hidden="1">'EPMFormattingSheet (2)'!$F$92</definedName>
    <definedName name="MemberFirstDataItem_8" localSheetId="0" hidden="1">'EPMFormattingSheet (2)'!$F$95</definedName>
    <definedName name="MemberFirstDataItem_9" localSheetId="0" hidden="1">'EPMFormattingSheet (2)'!$F$98</definedName>
    <definedName name="MemberFirstDataLocal" localSheetId="1" hidden="1">EPMFormattingSheet!$F$66</definedName>
    <definedName name="MemberFirstDataLocal" localSheetId="0" hidden="1">'EPMFormattingSheet (2)'!$F$66</definedName>
    <definedName name="MemberFirstDataUseCalculated" localSheetId="1" hidden="1">EPMFormattingSheet!$H$60</definedName>
    <definedName name="MemberFirstDataUseCalculated" localSheetId="0" hidden="1">'EPMFormattingSheet (2)'!$H$60</definedName>
    <definedName name="MemberFirstDataUseChanged" localSheetId="1" hidden="1">EPMFormattingSheet!$H$69</definedName>
    <definedName name="MemberFirstDataUseChanged" localSheetId="0" hidden="1">'EPMFormattingSheet (2)'!$H$69</definedName>
    <definedName name="MemberFirstDataUseCustom" localSheetId="1" hidden="1">EPMFormattingSheet!$H$57</definedName>
    <definedName name="MemberFirstDataUseCustom" localSheetId="0" hidden="1">'EPMFormattingSheet (2)'!$H$57</definedName>
    <definedName name="MemberFirstDataUseInputable" localSheetId="1" hidden="1">EPMFormattingSheet!$H$63</definedName>
    <definedName name="MemberFirstDataUseInputable" localSheetId="0" hidden="1">'EPMFormattingSheet (2)'!$H$63</definedName>
    <definedName name="MemberFirstDataUseItem_1" localSheetId="1" hidden="1">EPMFormattingSheet!$H$74</definedName>
    <definedName name="MemberFirstDataUseItem_1" localSheetId="0" hidden="1">'EPMFormattingSheet (2)'!$H$74</definedName>
    <definedName name="MemberFirstDataUseItem_10" localSheetId="0" hidden="1">'EPMFormattingSheet (2)'!$H$101</definedName>
    <definedName name="MemberFirstDataUseItem_11" localSheetId="0" hidden="1">'EPMFormattingSheet (2)'!$H$104</definedName>
    <definedName name="MemberFirstDataUseItem_12" localSheetId="0" hidden="1">'EPMFormattingSheet (2)'!$H$107</definedName>
    <definedName name="MemberFirstDataUseItem_13" localSheetId="0" hidden="1">'EPMFormattingSheet (2)'!$H$110</definedName>
    <definedName name="MemberFirstDataUseItem_14" localSheetId="0" hidden="1">'EPMFormattingSheet (2)'!$H$113</definedName>
    <definedName name="MemberFirstDataUseItem_15" localSheetId="0" hidden="1">'EPMFormattingSheet (2)'!$H$116</definedName>
    <definedName name="MemberFirstDataUseItem_16" localSheetId="0" hidden="1">'EPMFormattingSheet (2)'!$H$119</definedName>
    <definedName name="MemberFirstDataUseItem_17" localSheetId="0" hidden="1">'EPMFormattingSheet (2)'!$H$122</definedName>
    <definedName name="MemberFirstDataUseItem_18" localSheetId="0" hidden="1">'EPMFormattingSheet (2)'!$H$125</definedName>
    <definedName name="MemberFirstDataUseItem_19" localSheetId="0" hidden="1">'EPMFormattingSheet (2)'!$H$128</definedName>
    <definedName name="MemberFirstDataUseItem_2" localSheetId="1" hidden="1">EPMFormattingSheet!$H$77</definedName>
    <definedName name="MemberFirstDataUseItem_2" localSheetId="0" hidden="1">'EPMFormattingSheet (2)'!$H$77</definedName>
    <definedName name="MemberFirstDataUseItem_20" localSheetId="0" hidden="1">'EPMFormattingSheet (2)'!$H$131</definedName>
    <definedName name="MemberFirstDataUseItem_21" localSheetId="0" hidden="1">'EPMFormattingSheet (2)'!$H$134</definedName>
    <definedName name="MemberFirstDataUseItem_22" localSheetId="0" hidden="1">'EPMFormattingSheet (2)'!$H$137</definedName>
    <definedName name="MemberFirstDataUseItem_23" localSheetId="0" hidden="1">'EPMFormattingSheet (2)'!$H$140</definedName>
    <definedName name="MemberFirstDataUseItem_3" localSheetId="0" hidden="1">'EPMFormattingSheet (2)'!$H$80</definedName>
    <definedName name="MemberFirstDataUseItem_4" localSheetId="0" hidden="1">'EPMFormattingSheet (2)'!$H$83</definedName>
    <definedName name="MemberFirstDataUseItem_5" localSheetId="0" hidden="1">'EPMFormattingSheet (2)'!$H$86</definedName>
    <definedName name="MemberFirstDataUseItem_6" localSheetId="0" hidden="1">'EPMFormattingSheet (2)'!$H$89</definedName>
    <definedName name="MemberFirstDataUseItem_7" localSheetId="0" hidden="1">'EPMFormattingSheet (2)'!$H$92</definedName>
    <definedName name="MemberFirstDataUseItem_8" localSheetId="0" hidden="1">'EPMFormattingSheet (2)'!$H$95</definedName>
    <definedName name="MemberFirstDataUseItem_9" localSheetId="0" hidden="1">'EPMFormattingSheet (2)'!$H$98</definedName>
    <definedName name="MemberFirstDataUseLocal" localSheetId="1" hidden="1">EPMFormattingSheet!$H$66</definedName>
    <definedName name="MemberFirstDataUseLocal" localSheetId="0" hidden="1">'EPMFormattingSheet (2)'!$H$66</definedName>
    <definedName name="MemberFirstHeaderCalculated" localSheetId="1" hidden="1">EPMFormattingSheet!$J$60</definedName>
    <definedName name="MemberFirstHeaderCalculated" localSheetId="0" hidden="1">'EPMFormattingSheet (2)'!$J$60</definedName>
    <definedName name="MemberFirstHeaderChanged" localSheetId="1" hidden="1">EPMFormattingSheet!$J$69</definedName>
    <definedName name="MemberFirstHeaderChanged" localSheetId="0" hidden="1">'EPMFormattingSheet (2)'!$J$69</definedName>
    <definedName name="MemberFirstHeaderCustom" localSheetId="1" hidden="1">EPMFormattingSheet!$J$57</definedName>
    <definedName name="MemberFirstHeaderCustom" localSheetId="0" hidden="1">'EPMFormattingSheet (2)'!$J$57</definedName>
    <definedName name="MemberFirstHeaderInputable" localSheetId="1" hidden="1">EPMFormattingSheet!$J$63</definedName>
    <definedName name="MemberFirstHeaderInputable" localSheetId="0" hidden="1">'EPMFormattingSheet (2)'!$J$63</definedName>
    <definedName name="MemberFirstHeaderItem_1" localSheetId="1" hidden="1">EPMFormattingSheet!$J$74</definedName>
    <definedName name="MemberFirstHeaderItem_1" localSheetId="0" hidden="1">'EPMFormattingSheet (2)'!$J$74</definedName>
    <definedName name="MemberFirstHeaderItem_10" localSheetId="0" hidden="1">'EPMFormattingSheet (2)'!$J$101</definedName>
    <definedName name="MemberFirstHeaderItem_11" localSheetId="0" hidden="1">'EPMFormattingSheet (2)'!$J$104</definedName>
    <definedName name="MemberFirstHeaderItem_12" localSheetId="0" hidden="1">'EPMFormattingSheet (2)'!$J$107</definedName>
    <definedName name="MemberFirstHeaderItem_13" localSheetId="0" hidden="1">'EPMFormattingSheet (2)'!$J$110</definedName>
    <definedName name="MemberFirstHeaderItem_14" localSheetId="0" hidden="1">'EPMFormattingSheet (2)'!$J$113</definedName>
    <definedName name="MemberFirstHeaderItem_15" localSheetId="0" hidden="1">'EPMFormattingSheet (2)'!$J$116</definedName>
    <definedName name="MemberFirstHeaderItem_16" localSheetId="0" hidden="1">'EPMFormattingSheet (2)'!$J$119</definedName>
    <definedName name="MemberFirstHeaderItem_17" localSheetId="0" hidden="1">'EPMFormattingSheet (2)'!$J$122</definedName>
    <definedName name="MemberFirstHeaderItem_18" localSheetId="0" hidden="1">'EPMFormattingSheet (2)'!$J$125</definedName>
    <definedName name="MemberFirstHeaderItem_19" localSheetId="0" hidden="1">'EPMFormattingSheet (2)'!$J$128</definedName>
    <definedName name="MemberFirstHeaderItem_2" localSheetId="1" hidden="1">EPMFormattingSheet!$J$77</definedName>
    <definedName name="MemberFirstHeaderItem_2" localSheetId="0" hidden="1">'EPMFormattingSheet (2)'!$J$77</definedName>
    <definedName name="MemberFirstHeaderItem_20" localSheetId="0" hidden="1">'EPMFormattingSheet (2)'!$J$131</definedName>
    <definedName name="MemberFirstHeaderItem_21" localSheetId="0" hidden="1">'EPMFormattingSheet (2)'!$J$134</definedName>
    <definedName name="MemberFirstHeaderItem_22" localSheetId="0" hidden="1">'EPMFormattingSheet (2)'!$J$137</definedName>
    <definedName name="MemberFirstHeaderItem_23" localSheetId="0" hidden="1">'EPMFormattingSheet (2)'!$J$140</definedName>
    <definedName name="MemberFirstHeaderItem_3" localSheetId="0" hidden="1">'EPMFormattingSheet (2)'!$J$80</definedName>
    <definedName name="MemberFirstHeaderItem_4" localSheetId="0" hidden="1">'EPMFormattingSheet (2)'!$J$83</definedName>
    <definedName name="MemberFirstHeaderItem_5" localSheetId="0" hidden="1">'EPMFormattingSheet (2)'!$J$86</definedName>
    <definedName name="MemberFirstHeaderItem_6" localSheetId="0" hidden="1">'EPMFormattingSheet (2)'!$J$89</definedName>
    <definedName name="MemberFirstHeaderItem_7" localSheetId="0" hidden="1">'EPMFormattingSheet (2)'!$J$92</definedName>
    <definedName name="MemberFirstHeaderItem_8" localSheetId="0" hidden="1">'EPMFormattingSheet (2)'!$J$95</definedName>
    <definedName name="MemberFirstHeaderItem_9" localSheetId="0" hidden="1">'EPMFormattingSheet (2)'!$J$98</definedName>
    <definedName name="MemberFirstHeaderLocal" localSheetId="1" hidden="1">EPMFormattingSheet!$J$66</definedName>
    <definedName name="MemberFirstHeaderLocal" localSheetId="0" hidden="1">'EPMFormattingSheet (2)'!$J$66</definedName>
    <definedName name="MemberFirstHeaderUseCalculated" localSheetId="1" hidden="1">EPMFormattingSheet!$L$60</definedName>
    <definedName name="MemberFirstHeaderUseCalculated" localSheetId="0" hidden="1">'EPMFormattingSheet (2)'!$L$60</definedName>
    <definedName name="MemberFirstHeaderUseChanged" localSheetId="1" hidden="1">EPMFormattingSheet!$L$69</definedName>
    <definedName name="MemberFirstHeaderUseChanged" localSheetId="0" hidden="1">'EPMFormattingSheet (2)'!$L$69</definedName>
    <definedName name="MemberFirstHeaderUseCustom" localSheetId="1" hidden="1">EPMFormattingSheet!$L$57</definedName>
    <definedName name="MemberFirstHeaderUseCustom" localSheetId="0" hidden="1">'EPMFormattingSheet (2)'!$L$57</definedName>
    <definedName name="MemberFirstHeaderUseInputable" localSheetId="1" hidden="1">EPMFormattingSheet!$L$63</definedName>
    <definedName name="MemberFirstHeaderUseInputable" localSheetId="0" hidden="1">'EPMFormattingSheet (2)'!$L$63</definedName>
    <definedName name="MemberFirstHeaderUseItem_1" localSheetId="1" hidden="1">EPMFormattingSheet!$L$74</definedName>
    <definedName name="MemberFirstHeaderUseItem_1" localSheetId="0" hidden="1">'EPMFormattingSheet (2)'!$L$74</definedName>
    <definedName name="MemberFirstHeaderUseItem_10" localSheetId="0" hidden="1">'EPMFormattingSheet (2)'!$L$101</definedName>
    <definedName name="MemberFirstHeaderUseItem_11" localSheetId="0" hidden="1">'EPMFormattingSheet (2)'!$L$104</definedName>
    <definedName name="MemberFirstHeaderUseItem_12" localSheetId="0" hidden="1">'EPMFormattingSheet (2)'!$L$107</definedName>
    <definedName name="MemberFirstHeaderUseItem_13" localSheetId="0" hidden="1">'EPMFormattingSheet (2)'!$L$110</definedName>
    <definedName name="MemberFirstHeaderUseItem_14" localSheetId="0" hidden="1">'EPMFormattingSheet (2)'!$L$113</definedName>
    <definedName name="MemberFirstHeaderUseItem_15" localSheetId="0" hidden="1">'EPMFormattingSheet (2)'!$L$116</definedName>
    <definedName name="MemberFirstHeaderUseItem_16" localSheetId="0" hidden="1">'EPMFormattingSheet (2)'!$L$119</definedName>
    <definedName name="MemberFirstHeaderUseItem_17" localSheetId="0" hidden="1">'EPMFormattingSheet (2)'!$L$122</definedName>
    <definedName name="MemberFirstHeaderUseItem_18" localSheetId="0" hidden="1">'EPMFormattingSheet (2)'!$L$125</definedName>
    <definedName name="MemberFirstHeaderUseItem_19" localSheetId="0" hidden="1">'EPMFormattingSheet (2)'!$L$128</definedName>
    <definedName name="MemberFirstHeaderUseItem_2" localSheetId="1" hidden="1">EPMFormattingSheet!$L$77</definedName>
    <definedName name="MemberFirstHeaderUseItem_2" localSheetId="0" hidden="1">'EPMFormattingSheet (2)'!$L$77</definedName>
    <definedName name="MemberFirstHeaderUseItem_20" localSheetId="0" hidden="1">'EPMFormattingSheet (2)'!$L$131</definedName>
    <definedName name="MemberFirstHeaderUseItem_21" localSheetId="0" hidden="1">'EPMFormattingSheet (2)'!$L$134</definedName>
    <definedName name="MemberFirstHeaderUseItem_22" localSheetId="0" hidden="1">'EPMFormattingSheet (2)'!$L$137</definedName>
    <definedName name="MemberFirstHeaderUseItem_23" localSheetId="0" hidden="1">'EPMFormattingSheet (2)'!$L$140</definedName>
    <definedName name="MemberFirstHeaderUseItem_3" localSheetId="0" hidden="1">'EPMFormattingSheet (2)'!$L$80</definedName>
    <definedName name="MemberFirstHeaderUseItem_4" localSheetId="0" hidden="1">'EPMFormattingSheet (2)'!$L$83</definedName>
    <definedName name="MemberFirstHeaderUseItem_5" localSheetId="0" hidden="1">'EPMFormattingSheet (2)'!$L$86</definedName>
    <definedName name="MemberFirstHeaderUseItem_6" localSheetId="0" hidden="1">'EPMFormattingSheet (2)'!$L$89</definedName>
    <definedName name="MemberFirstHeaderUseItem_7" localSheetId="0" hidden="1">'EPMFormattingSheet (2)'!$L$92</definedName>
    <definedName name="MemberFirstHeaderUseItem_8" localSheetId="0" hidden="1">'EPMFormattingSheet (2)'!$L$95</definedName>
    <definedName name="MemberFirstHeaderUseItem_9" localSheetId="0" hidden="1">'EPMFormattingSheet (2)'!$L$98</definedName>
    <definedName name="MemberFirstHeaderUseLocal" localSheetId="1" hidden="1">EPMFormattingSheet!$L$66</definedName>
    <definedName name="MemberFirstHeaderUseLocal" localSheetId="0" hidden="1">'EPMFormattingSheet (2)'!$L$66</definedName>
    <definedName name="MemberSecondBlock" localSheetId="1" hidden="1">EPMFormattingSheet!$B$81:$B$110</definedName>
    <definedName name="MemberSecondBlock" localSheetId="0" hidden="1">'EPMFormattingSheet (2)'!$B$144:$B$173</definedName>
    <definedName name="MemberSecondDataCalculated" localSheetId="1" hidden="1">EPMFormattingSheet!$F$87</definedName>
    <definedName name="MemberSecondDataCalculated" localSheetId="0" hidden="1">'EPMFormattingSheet (2)'!$F$150</definedName>
    <definedName name="MemberSecondDataChanged" localSheetId="1" hidden="1">EPMFormattingSheet!$F$96</definedName>
    <definedName name="MemberSecondDataChanged" localSheetId="0" hidden="1">'EPMFormattingSheet (2)'!$F$159</definedName>
    <definedName name="MemberSecondDataCustom" localSheetId="1" hidden="1">EPMFormattingSheet!$F$84</definedName>
    <definedName name="MemberSecondDataCustom" localSheetId="0" hidden="1">'EPMFormattingSheet (2)'!$F$147</definedName>
    <definedName name="MemberSecondDataInputable" localSheetId="1" hidden="1">EPMFormattingSheet!$F$90</definedName>
    <definedName name="MemberSecondDataInputable" localSheetId="0" hidden="1">'EPMFormattingSheet (2)'!$F$153</definedName>
    <definedName name="MemberSecondDataItem_1" localSheetId="1" hidden="1">EPMFormattingSheet!$F$101</definedName>
    <definedName name="MemberSecondDataItem_1" localSheetId="0" hidden="1">'EPMFormattingSheet (2)'!$F$164</definedName>
    <definedName name="MemberSecondDataItem_2" localSheetId="1" hidden="1">EPMFormattingSheet!$F$104</definedName>
    <definedName name="MemberSecondDataItem_2" localSheetId="0" hidden="1">'EPMFormattingSheet (2)'!$F$167</definedName>
    <definedName name="MemberSecondDataItem_3" localSheetId="1" hidden="1">EPMFormattingSheet!$F$107</definedName>
    <definedName name="MemberSecondDataItem_3" localSheetId="0" hidden="1">'EPMFormattingSheet (2)'!$F$170</definedName>
    <definedName name="MemberSecondDataLocal" localSheetId="1" hidden="1">EPMFormattingSheet!$F$93</definedName>
    <definedName name="MemberSecondDataLocal" localSheetId="0" hidden="1">'EPMFormattingSheet (2)'!$F$156</definedName>
    <definedName name="MemberSecondDataUseCalculated" localSheetId="1" hidden="1">EPMFormattingSheet!$H$87</definedName>
    <definedName name="MemberSecondDataUseCalculated" localSheetId="0" hidden="1">'EPMFormattingSheet (2)'!$H$150</definedName>
    <definedName name="MemberSecondDataUseChanged" localSheetId="1" hidden="1">EPMFormattingSheet!$H$96</definedName>
    <definedName name="MemberSecondDataUseChanged" localSheetId="0" hidden="1">'EPMFormattingSheet (2)'!$H$159</definedName>
    <definedName name="MemberSecondDataUseCustom" localSheetId="1" hidden="1">EPMFormattingSheet!$H$84</definedName>
    <definedName name="MemberSecondDataUseCustom" localSheetId="0" hidden="1">'EPMFormattingSheet (2)'!$H$147</definedName>
    <definedName name="MemberSecondDataUseInputable" localSheetId="1" hidden="1">EPMFormattingSheet!$H$90</definedName>
    <definedName name="MemberSecondDataUseInputable" localSheetId="0" hidden="1">'EPMFormattingSheet (2)'!$H$153</definedName>
    <definedName name="MemberSecondDataUseItem_1" localSheetId="1" hidden="1">EPMFormattingSheet!$H$101</definedName>
    <definedName name="MemberSecondDataUseItem_1" localSheetId="0" hidden="1">'EPMFormattingSheet (2)'!$H$164</definedName>
    <definedName name="MemberSecondDataUseItem_2" localSheetId="1" hidden="1">EPMFormattingSheet!$H$104</definedName>
    <definedName name="MemberSecondDataUseItem_2" localSheetId="0" hidden="1">'EPMFormattingSheet (2)'!$H$167</definedName>
    <definedName name="MemberSecondDataUseItem_3" localSheetId="1" hidden="1">EPMFormattingSheet!$H$107</definedName>
    <definedName name="MemberSecondDataUseItem_3" localSheetId="0" hidden="1">'EPMFormattingSheet (2)'!$H$170</definedName>
    <definedName name="MemberSecondDataUseLocal" localSheetId="1" hidden="1">EPMFormattingSheet!$H$93</definedName>
    <definedName name="MemberSecondDataUseLocal" localSheetId="0" hidden="1">'EPMFormattingSheet (2)'!$H$156</definedName>
    <definedName name="MemberSecondHeaderCalculated" localSheetId="1" hidden="1">EPMFormattingSheet!$J$87</definedName>
    <definedName name="MemberSecondHeaderCalculated" localSheetId="0" hidden="1">'EPMFormattingSheet (2)'!$J$150</definedName>
    <definedName name="MemberSecondHeaderChanged" localSheetId="1" hidden="1">EPMFormattingSheet!$J$96</definedName>
    <definedName name="MemberSecondHeaderChanged" localSheetId="0" hidden="1">'EPMFormattingSheet (2)'!$J$159</definedName>
    <definedName name="MemberSecondHeaderCustom" localSheetId="1" hidden="1">EPMFormattingSheet!$J$84</definedName>
    <definedName name="MemberSecondHeaderCustom" localSheetId="0" hidden="1">'EPMFormattingSheet (2)'!$J$147</definedName>
    <definedName name="MemberSecondHeaderInputable" localSheetId="1" hidden="1">EPMFormattingSheet!$J$90</definedName>
    <definedName name="MemberSecondHeaderInputable" localSheetId="0" hidden="1">'EPMFormattingSheet (2)'!$J$153</definedName>
    <definedName name="MemberSecondHeaderItem_1" localSheetId="1" hidden="1">EPMFormattingSheet!$J$101</definedName>
    <definedName name="MemberSecondHeaderItem_1" localSheetId="0" hidden="1">'EPMFormattingSheet (2)'!$J$164</definedName>
    <definedName name="MemberSecondHeaderItem_2" localSheetId="1" hidden="1">EPMFormattingSheet!$J$104</definedName>
    <definedName name="MemberSecondHeaderItem_2" localSheetId="0" hidden="1">'EPMFormattingSheet (2)'!$J$167</definedName>
    <definedName name="MemberSecondHeaderItem_3" localSheetId="1" hidden="1">EPMFormattingSheet!$J$107</definedName>
    <definedName name="MemberSecondHeaderItem_3" localSheetId="0" hidden="1">'EPMFormattingSheet (2)'!$J$170</definedName>
    <definedName name="MemberSecondHeaderLocal" localSheetId="1" hidden="1">EPMFormattingSheet!$J$93</definedName>
    <definedName name="MemberSecondHeaderLocal" localSheetId="0" hidden="1">'EPMFormattingSheet (2)'!$J$156</definedName>
    <definedName name="MemberSecondHeaderUseCalculated" localSheetId="1" hidden="1">EPMFormattingSheet!$L$87</definedName>
    <definedName name="MemberSecondHeaderUseCalculated" localSheetId="0" hidden="1">'EPMFormattingSheet (2)'!$L$150</definedName>
    <definedName name="MemberSecondHeaderUseChanged" localSheetId="1" hidden="1">EPMFormattingSheet!$L$96</definedName>
    <definedName name="MemberSecondHeaderUseChanged" localSheetId="0" hidden="1">'EPMFormattingSheet (2)'!$L$159</definedName>
    <definedName name="MemberSecondHeaderUseCustom" localSheetId="1" hidden="1">EPMFormattingSheet!$L$84</definedName>
    <definedName name="MemberSecondHeaderUseCustom" localSheetId="0" hidden="1">'EPMFormattingSheet (2)'!$L$147</definedName>
    <definedName name="MemberSecondHeaderUseInputable" localSheetId="1" hidden="1">EPMFormattingSheet!$L$90</definedName>
    <definedName name="MemberSecondHeaderUseInputable" localSheetId="0" hidden="1">'EPMFormattingSheet (2)'!$L$153</definedName>
    <definedName name="MemberSecondHeaderUseItem_1" localSheetId="1" hidden="1">EPMFormattingSheet!$L$101</definedName>
    <definedName name="MemberSecondHeaderUseItem_1" localSheetId="0" hidden="1">'EPMFormattingSheet (2)'!$L$164</definedName>
    <definedName name="MemberSecondHeaderUseItem_2" localSheetId="1" hidden="1">EPMFormattingSheet!$L$104</definedName>
    <definedName name="MemberSecondHeaderUseItem_2" localSheetId="0" hidden="1">'EPMFormattingSheet (2)'!$L$167</definedName>
    <definedName name="MemberSecondHeaderUseItem_3" localSheetId="1" hidden="1">EPMFormattingSheet!$L$107</definedName>
    <definedName name="MemberSecondHeaderUseItem_3" localSheetId="0" hidden="1">'EPMFormattingSheet (2)'!$L$170</definedName>
    <definedName name="MemberSecondHeaderUseLocal" localSheetId="1" hidden="1">EPMFormattingSheet!$L$93</definedName>
    <definedName name="MemberSecondHeaderUseLocal" localSheetId="0" hidden="1">'EPMFormattingSheet (2)'!$L$156</definedName>
    <definedName name="OddDataFirst" localSheetId="1" hidden="1">EPMFormattingSheet!$F$126</definedName>
    <definedName name="OddDataFirst" localSheetId="0" hidden="1">'EPMFormattingSheet (2)'!$F$189</definedName>
    <definedName name="OddDataSecond" localSheetId="1" hidden="1">EPMFormattingSheet!$F$118</definedName>
    <definedName name="OddDataSecond" localSheetId="0" hidden="1">'EPMFormattingSheet (2)'!$F$181</definedName>
    <definedName name="OddDataUseFirst" localSheetId="1" hidden="1">EPMFormattingSheet!$H$126</definedName>
    <definedName name="OddDataUseFirst" localSheetId="0" hidden="1">'EPMFormattingSheet (2)'!$H$189</definedName>
    <definedName name="OddDataUseSecond" localSheetId="1" hidden="1">EPMFormattingSheet!$H$118</definedName>
    <definedName name="OddDataUseSecond" localSheetId="0" hidden="1">'EPMFormattingSheet (2)'!$H$181</definedName>
    <definedName name="OddEvenEndBlock" localSheetId="1" hidden="1">EPMFormattingSheet!$B$131</definedName>
    <definedName name="OddEvenEndBlock" localSheetId="0" hidden="1">'EPMFormattingSheet (2)'!$B$194</definedName>
    <definedName name="OddEvenFirstBlock" localSheetId="1" hidden="1">EPMFormattingSheet!$B$123:$B$130</definedName>
    <definedName name="OddEvenFirstBlock" localSheetId="0" hidden="1">'EPMFormattingSheet (2)'!$B$186:$B$193</definedName>
    <definedName name="OddEvenSecondBlock" localSheetId="1" hidden="1">EPMFormattingSheet!$B$115:$B$122</definedName>
    <definedName name="OddEvenSecondBlock" localSheetId="0" hidden="1">'EPMFormattingSheet (2)'!$B$178:$B$185</definedName>
    <definedName name="OddHeaderFirst" localSheetId="1" hidden="1">EPMFormattingSheet!$J$126</definedName>
    <definedName name="OddHeaderFirst" localSheetId="0" hidden="1">'EPMFormattingSheet (2)'!$J$189</definedName>
    <definedName name="OddHeaderSecond" localSheetId="1" hidden="1">EPMFormattingSheet!$J$118</definedName>
    <definedName name="OddHeaderSecond" localSheetId="0" hidden="1">'EPMFormattingSheet (2)'!$J$181</definedName>
    <definedName name="OddHeaderUseFirst" localSheetId="1" hidden="1">EPMFormattingSheet!$L$126</definedName>
    <definedName name="OddHeaderUseFirst" localSheetId="0" hidden="1">'EPMFormattingSheet (2)'!$L$189</definedName>
    <definedName name="OddHeaderUseSecond" localSheetId="1" hidden="1">EPMFormattingSheet!$L$118</definedName>
    <definedName name="OddHeaderUseSecond" localSheetId="0" hidden="1">'EPMFormattingSheet (2)'!$L$181</definedName>
    <definedName name="PageHeaderDefaultHeader" localSheetId="1" hidden="1">EPMFormattingSheet!$F$137</definedName>
    <definedName name="PageHeaderDefaultHeader" localSheetId="0" hidden="1">'EPMFormattingSheet (2)'!$F$200</definedName>
    <definedName name="PageHeaderDefaultHeaderUse" localSheetId="1" hidden="1">EPMFormattingSheet!$H$137:$L$137</definedName>
    <definedName name="PageHeaderDefaultHeaderUse" localSheetId="0" hidden="1">'EPMFormattingSheet (2)'!$H$200:$L$200</definedName>
    <definedName name="_xlnm.Print_Titles" localSheetId="2">Riigikohus!$6:$6</definedName>
    <definedName name="RemoveLevelFirst" localSheetId="1" hidden="1">EPMFormattingSheet!$D$47</definedName>
    <definedName name="RemoveLevelFirst" localSheetId="0" hidden="1">'EPMFormattingSheet (2)'!$D$47</definedName>
    <definedName name="RemoveLevelSecond" localSheetId="1" hidden="1">EPMFormattingSheet!$D$26</definedName>
    <definedName name="RemoveLevelSecond" localSheetId="0" hidden="1">'EPMFormattingSheet (2)'!$D$26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25" i="4" l="1"/>
  <c r="M12" i="4"/>
  <c r="M13" i="4"/>
  <c r="M11" i="4"/>
  <c r="M10" i="4" s="1"/>
  <c r="L10" i="4"/>
  <c r="N10" i="4"/>
  <c r="O10" i="4"/>
  <c r="Q10" i="4"/>
  <c r="R10" i="4"/>
  <c r="S10" i="4"/>
  <c r="T10" i="4"/>
  <c r="U10" i="4"/>
  <c r="V10" i="4"/>
  <c r="L19" i="4"/>
  <c r="M19" i="4"/>
  <c r="N19" i="4"/>
  <c r="O19" i="4"/>
  <c r="P19" i="4"/>
  <c r="Q19" i="4"/>
  <c r="R19" i="4"/>
  <c r="S19" i="4"/>
  <c r="T19" i="4"/>
  <c r="U19" i="4"/>
  <c r="V19" i="4"/>
  <c r="L18" i="4"/>
  <c r="M18" i="4"/>
  <c r="N18" i="4"/>
  <c r="O18" i="4"/>
  <c r="P18" i="4"/>
  <c r="Q18" i="4"/>
  <c r="R18" i="4"/>
  <c r="S18" i="4"/>
  <c r="T18" i="4"/>
  <c r="U18" i="4"/>
  <c r="V18" i="4"/>
  <c r="L17" i="4"/>
  <c r="M17" i="4"/>
  <c r="N17" i="4"/>
  <c r="O17" i="4"/>
  <c r="Q17" i="4"/>
  <c r="R17" i="4"/>
  <c r="T17" i="4"/>
  <c r="U17" i="4"/>
  <c r="L16" i="4"/>
  <c r="M16" i="4"/>
  <c r="N16" i="4"/>
  <c r="O16" i="4"/>
  <c r="Q16" i="4"/>
  <c r="R16" i="4"/>
  <c r="T16" i="4"/>
  <c r="U16" i="4"/>
  <c r="M21" i="4"/>
  <c r="M22" i="4"/>
  <c r="M23" i="4"/>
  <c r="M24" i="4"/>
  <c r="M25" i="4"/>
  <c r="M26" i="4"/>
  <c r="M27" i="4"/>
  <c r="M28" i="4"/>
  <c r="M29" i="4"/>
  <c r="M30" i="4"/>
  <c r="M31" i="4"/>
  <c r="M32" i="4"/>
  <c r="M33" i="4"/>
  <c r="M20" i="4"/>
  <c r="M15" i="4" s="1"/>
  <c r="K15" i="4"/>
  <c r="L15" i="4"/>
  <c r="N15" i="4"/>
  <c r="O15" i="4"/>
  <c r="Q15" i="4"/>
  <c r="R15" i="4"/>
  <c r="T15" i="4"/>
  <c r="U15" i="4"/>
  <c r="J15" i="4"/>
  <c r="K18" i="4"/>
  <c r="K36" i="4"/>
  <c r="K44" i="4" s="1"/>
  <c r="K37" i="4"/>
  <c r="K45" i="4" s="1"/>
  <c r="K38" i="4"/>
  <c r="K39" i="4"/>
  <c r="K40" i="4"/>
  <c r="K41" i="4"/>
  <c r="K42" i="4"/>
  <c r="Q14" i="4" l="1"/>
  <c r="N14" i="4"/>
  <c r="K19" i="4"/>
  <c r="K17" i="4"/>
  <c r="K16" i="4"/>
  <c r="K14" i="4"/>
  <c r="J10" i="4"/>
  <c r="K10" i="4"/>
  <c r="J18" i="4"/>
  <c r="N42" i="4"/>
  <c r="Q42" i="4"/>
  <c r="T42" i="4"/>
  <c r="J42" i="4"/>
  <c r="N41" i="4"/>
  <c r="Q41" i="4"/>
  <c r="T41" i="4"/>
  <c r="J41" i="4"/>
  <c r="N40" i="4"/>
  <c r="Q40" i="4"/>
  <c r="T40" i="4"/>
  <c r="J40" i="4"/>
  <c r="N39" i="4"/>
  <c r="Q39" i="4"/>
  <c r="T39" i="4"/>
  <c r="J39" i="4"/>
  <c r="N38" i="4"/>
  <c r="Q38" i="4"/>
  <c r="T38" i="4"/>
  <c r="J38" i="4"/>
  <c r="N37" i="4"/>
  <c r="Q37" i="4"/>
  <c r="T37" i="4"/>
  <c r="J37" i="4"/>
  <c r="N36" i="4"/>
  <c r="Q36" i="4"/>
  <c r="T36" i="4"/>
  <c r="J36" i="4"/>
  <c r="A42" i="4"/>
  <c r="A41" i="4"/>
  <c r="B41" i="4"/>
  <c r="B42" i="4"/>
  <c r="T45" i="4" l="1"/>
  <c r="N45" i="4"/>
  <c r="T44" i="4"/>
  <c r="J45" i="4"/>
  <c r="Q45" i="4"/>
  <c r="Q44" i="4"/>
  <c r="N44" i="4"/>
  <c r="J44" i="4"/>
  <c r="U14" i="4"/>
  <c r="T14" i="4"/>
  <c r="R14" i="4"/>
  <c r="O14" i="4"/>
  <c r="J16" i="4"/>
  <c r="V22" i="4"/>
  <c r="S22" i="4"/>
  <c r="P22" i="4"/>
  <c r="V25" i="4"/>
  <c r="S25" i="4"/>
  <c r="B38" i="4"/>
  <c r="D25" i="4"/>
  <c r="A38" i="4"/>
  <c r="G25" i="4"/>
  <c r="A37" i="4"/>
  <c r="F25" i="4"/>
  <c r="A36" i="4"/>
  <c r="H25" i="4"/>
  <c r="B36" i="4"/>
  <c r="E25" i="4"/>
  <c r="I22" i="4"/>
  <c r="C25" i="4"/>
  <c r="H22" i="4"/>
  <c r="A25" i="4"/>
  <c r="A22" i="4"/>
  <c r="I25" i="4"/>
  <c r="G22" i="4"/>
  <c r="B25" i="4"/>
  <c r="A40" i="4"/>
  <c r="F22" i="4"/>
  <c r="B40" i="4"/>
  <c r="D22" i="4"/>
  <c r="B39" i="4"/>
  <c r="E22" i="4"/>
  <c r="A39" i="4"/>
  <c r="C22" i="4"/>
  <c r="B37" i="4"/>
  <c r="B22" i="4"/>
  <c r="V16" i="4" l="1"/>
  <c r="V33" i="4"/>
  <c r="V32" i="4"/>
  <c r="V31" i="4"/>
  <c r="V30" i="4"/>
  <c r="V29" i="4"/>
  <c r="V28" i="4"/>
  <c r="V27" i="4"/>
  <c r="V17" i="4" s="1"/>
  <c r="V26" i="4"/>
  <c r="V24" i="4"/>
  <c r="V23" i="4"/>
  <c r="V21" i="4"/>
  <c r="V20" i="4"/>
  <c r="V15" i="4" s="1"/>
  <c r="S33" i="4"/>
  <c r="S32" i="4"/>
  <c r="S31" i="4"/>
  <c r="S30" i="4"/>
  <c r="S29" i="4"/>
  <c r="S28" i="4"/>
  <c r="S27" i="4"/>
  <c r="S17" i="4" s="1"/>
  <c r="S26" i="4"/>
  <c r="S24" i="4"/>
  <c r="S16" i="4" s="1"/>
  <c r="S23" i="4"/>
  <c r="S21" i="4"/>
  <c r="S20" i="4"/>
  <c r="P21" i="4"/>
  <c r="P23" i="4"/>
  <c r="P24" i="4"/>
  <c r="P26" i="4"/>
  <c r="P16" i="4" s="1"/>
  <c r="P27" i="4"/>
  <c r="P17" i="4" s="1"/>
  <c r="P28" i="4"/>
  <c r="P29" i="4"/>
  <c r="P30" i="4"/>
  <c r="P31" i="4"/>
  <c r="P32" i="4"/>
  <c r="P33" i="4"/>
  <c r="P20" i="4"/>
  <c r="V13" i="4"/>
  <c r="V12" i="4"/>
  <c r="V11" i="4"/>
  <c r="S13" i="4"/>
  <c r="S12" i="4"/>
  <c r="S11" i="4"/>
  <c r="P12" i="4"/>
  <c r="P10" i="4" s="1"/>
  <c r="P13" i="4"/>
  <c r="P11" i="4"/>
  <c r="L14" i="4"/>
  <c r="J19" i="4"/>
  <c r="J17" i="4"/>
  <c r="S15" i="4" l="1"/>
  <c r="P15" i="4"/>
  <c r="J14" i="4"/>
  <c r="P14" i="4"/>
  <c r="V14" i="4"/>
  <c r="S14" i="4"/>
  <c r="D45" i="3"/>
  <c r="D42" i="3"/>
  <c r="D39" i="3"/>
  <c r="D24" i="3"/>
  <c r="D21" i="3"/>
  <c r="D18" i="3"/>
  <c r="F28" i="4"/>
  <c r="I21" i="4"/>
  <c r="I24" i="4"/>
  <c r="G26" i="4"/>
  <c r="F14" i="4"/>
  <c r="F13" i="4"/>
  <c r="A20" i="4"/>
  <c r="F10" i="4"/>
  <c r="B29" i="4"/>
  <c r="H33" i="4"/>
  <c r="A26" i="4"/>
  <c r="F32" i="4"/>
  <c r="E15" i="4"/>
  <c r="I19" i="4"/>
  <c r="E10" i="4"/>
  <c r="I29" i="4"/>
  <c r="D13" i="4"/>
  <c r="T9" i="4"/>
  <c r="I12" i="4"/>
  <c r="I14" i="4"/>
  <c r="A31" i="4"/>
  <c r="C20" i="4"/>
  <c r="G27" i="4"/>
  <c r="I27" i="4"/>
  <c r="E16" i="4"/>
  <c r="B21" i="4"/>
  <c r="D12" i="4"/>
  <c r="I33" i="4"/>
  <c r="B24" i="4"/>
  <c r="H23" i="4"/>
  <c r="D10" i="4"/>
  <c r="I32" i="4"/>
  <c r="G20" i="4"/>
  <c r="E14" i="4"/>
  <c r="C27" i="4"/>
  <c r="E24" i="4"/>
  <c r="F26" i="4"/>
  <c r="A10" i="4"/>
  <c r="B10" i="4"/>
  <c r="H32" i="4"/>
  <c r="H21" i="4"/>
  <c r="Z2" i="4"/>
  <c r="H15" i="4"/>
  <c r="E23" i="4"/>
  <c r="E28" i="4"/>
  <c r="H11" i="4"/>
  <c r="I16" i="4"/>
  <c r="G31" i="4"/>
  <c r="G28" i="4"/>
  <c r="C26" i="4"/>
  <c r="D29" i="4"/>
  <c r="H29" i="4"/>
  <c r="F30" i="4"/>
  <c r="H28" i="4"/>
  <c r="E27" i="4"/>
  <c r="E20" i="4"/>
  <c r="E21" i="4"/>
  <c r="H19" i="4"/>
  <c r="D15" i="4"/>
  <c r="C29" i="4"/>
  <c r="H27" i="4"/>
  <c r="G21" i="4"/>
  <c r="C33" i="4"/>
  <c r="G17" i="4"/>
  <c r="F19" i="4"/>
  <c r="H17" i="4"/>
  <c r="B20" i="4"/>
  <c r="E26" i="4"/>
  <c r="I13" i="4"/>
  <c r="E29" i="4"/>
  <c r="Z1" i="4"/>
  <c r="B28" i="4"/>
  <c r="I17" i="4"/>
  <c r="D23" i="4"/>
  <c r="A33" i="4"/>
  <c r="F31" i="4"/>
  <c r="E13" i="4"/>
  <c r="H12" i="4"/>
  <c r="H30" i="4"/>
  <c r="D27" i="4"/>
  <c r="F12" i="4"/>
  <c r="A28" i="4"/>
  <c r="Z4" i="4"/>
  <c r="A32" i="4"/>
  <c r="B26" i="4"/>
  <c r="I26" i="4"/>
  <c r="F17" i="4"/>
  <c r="B23" i="4"/>
  <c r="B33" i="4"/>
  <c r="I30" i="4"/>
  <c r="A30" i="4"/>
  <c r="A27" i="4"/>
  <c r="B30" i="4"/>
  <c r="D30" i="4"/>
  <c r="I15" i="4"/>
  <c r="H20" i="4"/>
  <c r="Z3" i="4"/>
  <c r="G11" i="4"/>
  <c r="E19" i="4"/>
  <c r="Q7" i="4"/>
  <c r="I28" i="4"/>
  <c r="D20" i="4"/>
  <c r="D17" i="4"/>
  <c r="G16" i="4"/>
  <c r="T7" i="4"/>
  <c r="C28" i="4"/>
  <c r="E33" i="4"/>
  <c r="G24" i="4"/>
  <c r="B27" i="4"/>
  <c r="C23" i="4"/>
  <c r="D32" i="4"/>
  <c r="F27" i="4"/>
  <c r="A21" i="4"/>
  <c r="Q9" i="4"/>
  <c r="H24" i="4"/>
  <c r="E17" i="4"/>
  <c r="G33" i="4"/>
  <c r="H10" i="4"/>
  <c r="D28" i="4"/>
  <c r="J8" i="4"/>
  <c r="D24" i="4"/>
  <c r="F20" i="4"/>
  <c r="F16" i="4"/>
  <c r="D26" i="4"/>
  <c r="I10" i="4"/>
  <c r="C24" i="4"/>
  <c r="D31" i="4"/>
  <c r="G15" i="4"/>
  <c r="B31" i="4"/>
  <c r="F29" i="4"/>
  <c r="C32" i="4"/>
  <c r="H14" i="4"/>
  <c r="G10" i="4"/>
  <c r="C31" i="4"/>
  <c r="B32" i="4"/>
  <c r="H13" i="4"/>
  <c r="I20" i="4"/>
  <c r="E32" i="4"/>
  <c r="F15" i="4"/>
  <c r="E30" i="4"/>
  <c r="C14" i="4"/>
  <c r="W9" i="4"/>
  <c r="F33" i="4"/>
  <c r="D21" i="4"/>
  <c r="I11" i="4"/>
  <c r="F21" i="4"/>
  <c r="F23" i="4"/>
  <c r="E12" i="4"/>
  <c r="G14" i="4"/>
  <c r="G32" i="4"/>
  <c r="G30" i="4"/>
  <c r="G12" i="4"/>
  <c r="J9" i="4"/>
  <c r="N9" i="4"/>
  <c r="G19" i="4"/>
  <c r="E11" i="4"/>
  <c r="A23" i="4"/>
  <c r="Q8" i="4"/>
  <c r="H16" i="4"/>
  <c r="H26" i="4"/>
  <c r="D19" i="4"/>
  <c r="A29" i="4"/>
  <c r="H31" i="4"/>
  <c r="A24" i="4"/>
  <c r="D14" i="4"/>
  <c r="C21" i="4"/>
  <c r="G23" i="4"/>
  <c r="G29" i="4"/>
  <c r="F11" i="4"/>
  <c r="G13" i="4"/>
  <c r="I31" i="4"/>
  <c r="I23" i="4"/>
  <c r="C10" i="4"/>
  <c r="D16" i="4"/>
  <c r="F24" i="4"/>
  <c r="D33" i="4"/>
  <c r="D11" i="4"/>
  <c r="C30" i="4"/>
  <c r="E31" i="4"/>
  <c r="N8" i="4"/>
  <c r="J7" i="4"/>
  <c r="N7" i="4"/>
  <c r="W7" i="4"/>
  <c r="T8" i="4"/>
  <c r="W8" i="4"/>
  <c r="N5" i="4"/>
  <c r="J5" i="4"/>
  <c r="M14" i="4" l="1"/>
  <c r="Z5" i="4"/>
  <c r="D24" i="2"/>
  <c r="D21" i="2"/>
  <c r="D18" i="2"/>
  <c r="D45" i="2"/>
  <c r="D42" i="2"/>
  <c r="D39" i="2"/>
  <c r="Q5" i="4"/>
  <c r="T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Paris</author>
  </authors>
  <commentList>
    <comment ref="D74" authorId="0" shapeId="0" xr:uid="{00000000-0006-0000-0000-000001000000}">
      <text>
        <r>
          <rPr>
            <sz val="9"/>
            <color indexed="81"/>
            <rFont val="Tahoma"/>
            <family val="2"/>
            <charset val="186"/>
          </rPr>
          <t>#NEW_MEMBER|Member:[BUDGET_TYPE].[PARENTH1].[ALL]</t>
        </r>
      </text>
    </comment>
    <comment ref="D77" authorId="0" shapeId="0" xr:uid="{00000000-0006-0000-0000-000002000000}">
      <text>
        <r>
          <rPr>
            <sz val="9"/>
            <color indexed="81"/>
            <rFont val="Tahoma"/>
            <family val="2"/>
            <charset val="186"/>
          </rPr>
          <t>#NEW_MEMBER|Member:[BUDGET_TYPE].[PARENTH1].[10]</t>
        </r>
      </text>
    </comment>
    <comment ref="D80" authorId="0" shapeId="0" xr:uid="{00000000-0006-0000-0000-000003000000}">
      <text>
        <r>
          <rPr>
            <sz val="9"/>
            <color indexed="81"/>
            <rFont val="Tahoma"/>
            <family val="2"/>
            <charset val="186"/>
          </rPr>
          <t>#NEW_MEMBER|Member:[BUDGET_TYPE].[PARENTH1].[20]</t>
        </r>
      </text>
    </comment>
    <comment ref="D83" authorId="0" shapeId="0" xr:uid="{00000000-0006-0000-0000-000004000000}">
      <text>
        <r>
          <rPr>
            <sz val="9"/>
            <color indexed="81"/>
            <rFont val="Tahoma"/>
            <family val="2"/>
            <charset val="186"/>
          </rPr>
          <t>#NEW_MEMBER|Member:[BUDGET_TYPE].[PARENTH1].[30]</t>
        </r>
      </text>
    </comment>
    <comment ref="D86" authorId="0" shapeId="0" xr:uid="{00000000-0006-0000-0000-000005000000}">
      <text>
        <r>
          <rPr>
            <sz val="9"/>
            <color indexed="81"/>
            <rFont val="Tahoma"/>
            <family val="2"/>
            <charset val="186"/>
          </rPr>
          <t>#NEW_MEMBER|Member:[BUDGET_TYPE].[PARENTH1].[31]</t>
        </r>
      </text>
    </comment>
    <comment ref="D89" authorId="0" shapeId="0" xr:uid="{00000000-0006-0000-0000-000006000000}">
      <text>
        <r>
          <rPr>
            <sz val="9"/>
            <color indexed="81"/>
            <rFont val="Tahoma"/>
            <family val="2"/>
            <charset val="186"/>
          </rPr>
          <t>#NEW_MEMBER|Member:[BUDGET_TYPE].[PARENTH1].[40]</t>
        </r>
      </text>
    </comment>
    <comment ref="D92" authorId="0" shapeId="0" xr:uid="{00000000-0006-0000-0000-000007000000}">
      <text>
        <r>
          <rPr>
            <sz val="9"/>
            <color indexed="81"/>
            <rFont val="Tahoma"/>
            <family val="2"/>
            <charset val="186"/>
          </rPr>
          <t>#NEW_MEMBER|Member:[BUDGET_TYPE].[PARENTH1].[41]</t>
        </r>
      </text>
    </comment>
    <comment ref="D95" authorId="0" shapeId="0" xr:uid="{00000000-0006-0000-0000-000008000000}">
      <text>
        <r>
          <rPr>
            <sz val="9"/>
            <color indexed="81"/>
            <rFont val="Tahoma"/>
            <family val="2"/>
            <charset val="186"/>
          </rPr>
          <t>#NEW_MEMBER|Member:[BUDGET_TYPE].[PARENTH1].[42]</t>
        </r>
      </text>
    </comment>
    <comment ref="D98" authorId="0" shapeId="0" xr:uid="{00000000-0006-0000-0000-000009000000}">
      <text>
        <r>
          <rPr>
            <sz val="9"/>
            <color indexed="81"/>
            <rFont val="Tahoma"/>
            <family val="2"/>
            <charset val="186"/>
          </rPr>
          <t>#NEW_MEMBER|Member:[BUDGET_TYPE].[PARENTH1].[43]</t>
        </r>
      </text>
    </comment>
    <comment ref="D101" authorId="0" shapeId="0" xr:uid="{00000000-0006-0000-0000-00000A000000}">
      <text>
        <r>
          <rPr>
            <sz val="9"/>
            <color indexed="81"/>
            <rFont val="Tahoma"/>
            <family val="2"/>
            <charset val="186"/>
          </rPr>
          <t>#NEW_MEMBER|Member:[BUDGET_TYPE].[PARENTH1].[50]</t>
        </r>
      </text>
    </comment>
    <comment ref="D104" authorId="0" shapeId="0" xr:uid="{00000000-0006-0000-0000-00000B000000}">
      <text>
        <r>
          <rPr>
            <sz val="9"/>
            <color indexed="81"/>
            <rFont val="Tahoma"/>
            <family val="2"/>
            <charset val="186"/>
          </rPr>
          <t>#NEW_MEMBER|Member:[BUDGET_TYPE].[PARENTH1].[51]</t>
        </r>
      </text>
    </comment>
    <comment ref="D107" authorId="0" shapeId="0" xr:uid="{00000000-0006-0000-0000-00000C000000}">
      <text>
        <r>
          <rPr>
            <sz val="9"/>
            <color indexed="81"/>
            <rFont val="Tahoma"/>
            <family val="2"/>
            <charset val="186"/>
          </rPr>
          <t>#NEW_MEMBER|Member:[BUDGET_TYPE].[PARENTH1].[52]</t>
        </r>
      </text>
    </comment>
    <comment ref="D110" authorId="0" shapeId="0" xr:uid="{00000000-0006-0000-0000-00000D000000}">
      <text>
        <r>
          <rPr>
            <sz val="9"/>
            <color indexed="81"/>
            <rFont val="Tahoma"/>
            <family val="2"/>
            <charset val="186"/>
          </rPr>
          <t>#NEW_MEMBER|Member:[BUDGET_TYPE].[PARENTH1].[53]</t>
        </r>
      </text>
    </comment>
    <comment ref="D113" authorId="0" shapeId="0" xr:uid="{00000000-0006-0000-0000-00000E000000}">
      <text>
        <r>
          <rPr>
            <sz val="9"/>
            <color indexed="81"/>
            <rFont val="Tahoma"/>
            <family val="2"/>
            <charset val="186"/>
          </rPr>
          <t>#NEW_MEMBER|Member:[BUDGET_TYPE].[PARENTH1].[54]</t>
        </r>
      </text>
    </comment>
    <comment ref="D116" authorId="0" shapeId="0" xr:uid="{00000000-0006-0000-0000-00000F000000}">
      <text>
        <r>
          <rPr>
            <sz val="9"/>
            <color indexed="81"/>
            <rFont val="Tahoma"/>
            <family val="2"/>
            <charset val="186"/>
          </rPr>
          <t>#NEW_MEMBER|Member:[BUDGET_TYPE].[PARENTH1].[55]</t>
        </r>
      </text>
    </comment>
    <comment ref="D119" authorId="0" shapeId="0" xr:uid="{00000000-0006-0000-0000-000010000000}">
      <text>
        <r>
          <rPr>
            <sz val="9"/>
            <color indexed="81"/>
            <rFont val="Tahoma"/>
            <family val="2"/>
            <charset val="186"/>
          </rPr>
          <t>#NEW_MEMBER|Member:[BUDGET_TYPE].[PARENTH1].[56]</t>
        </r>
      </text>
    </comment>
    <comment ref="D122" authorId="0" shapeId="0" xr:uid="{00000000-0006-0000-0000-000011000000}">
      <text>
        <r>
          <rPr>
            <sz val="9"/>
            <color indexed="81"/>
            <rFont val="Tahoma"/>
            <family val="2"/>
            <charset val="186"/>
          </rPr>
          <t>#NEW_MEMBER|Member:[BUDGET_TYPE].[PARENTH1].[57]</t>
        </r>
      </text>
    </comment>
    <comment ref="D125" authorId="0" shapeId="0" xr:uid="{00000000-0006-0000-0000-000012000000}">
      <text>
        <r>
          <rPr>
            <sz val="9"/>
            <color indexed="81"/>
            <rFont val="Tahoma"/>
            <family val="2"/>
            <charset val="186"/>
          </rPr>
          <t>#NEW_MEMBER|Member:[BUDGET_TYPE].[PARENTH1].[58]</t>
        </r>
      </text>
    </comment>
    <comment ref="D128" authorId="0" shapeId="0" xr:uid="{00000000-0006-0000-0000-000013000000}">
      <text>
        <r>
          <rPr>
            <sz val="9"/>
            <color indexed="81"/>
            <rFont val="Tahoma"/>
            <family val="2"/>
            <charset val="186"/>
          </rPr>
          <t>#NEW_MEMBER|Member:[BUDGET_TYPE].[PARENTH1].[59]</t>
        </r>
      </text>
    </comment>
    <comment ref="D131" authorId="0" shapeId="0" xr:uid="{00000000-0006-0000-0000-000014000000}">
      <text>
        <r>
          <rPr>
            <sz val="9"/>
            <color indexed="81"/>
            <rFont val="Tahoma"/>
            <family val="2"/>
            <charset val="186"/>
          </rPr>
          <t>#NEW_MEMBER|Member:[BUDGET_TYPE].[PARENTH1].[21]</t>
        </r>
      </text>
    </comment>
    <comment ref="D134" authorId="0" shapeId="0" xr:uid="{00000000-0006-0000-0000-000015000000}">
      <text>
        <r>
          <rPr>
            <sz val="9"/>
            <color indexed="81"/>
            <rFont val="Tahoma"/>
            <family val="2"/>
            <charset val="186"/>
          </rPr>
          <t>#NEW_MEMBER|Member:[BUDGET_TYPE].[PARENTH1].[33]</t>
        </r>
      </text>
    </comment>
    <comment ref="D137" authorId="0" shapeId="0" xr:uid="{00000000-0006-0000-0000-000016000000}">
      <text>
        <r>
          <rPr>
            <sz val="9"/>
            <color indexed="81"/>
            <rFont val="Tahoma"/>
            <family val="2"/>
            <charset val="186"/>
          </rPr>
          <t>#NEW_MEMBER|Member:[BUDGET_TYPE].[PARENTH1].[44]</t>
        </r>
      </text>
    </comment>
    <comment ref="D140" authorId="0" shapeId="0" xr:uid="{00000000-0006-0000-0000-000017000000}">
      <text>
        <r>
          <rPr>
            <sz val="9"/>
            <color indexed="81"/>
            <rFont val="Tahoma"/>
            <family val="2"/>
            <charset val="186"/>
          </rPr>
          <t>#NEW_MEMBER|Member:[BUDGET_TYPE].[PARENTH1].[60]</t>
        </r>
      </text>
    </comment>
    <comment ref="D164" authorId="0" shapeId="0" xr:uid="{00000000-0006-0000-0000-000018000000}">
      <text>
        <r>
          <rPr>
            <sz val="9"/>
            <color indexed="81"/>
            <rFont val="Tahoma"/>
            <family val="2"/>
            <charset val="186"/>
          </rPr>
          <t>#NEW_LOCALMEMBER|LocalMember:Selgitus</t>
        </r>
      </text>
    </comment>
    <comment ref="D167" authorId="0" shapeId="0" xr:uid="{00000000-0006-0000-0000-000019000000}">
      <text>
        <r>
          <rPr>
            <sz val="9"/>
            <color indexed="81"/>
            <rFont val="Tahoma"/>
            <family val="2"/>
            <charset val="186"/>
          </rPr>
          <t>#NEW_LOCALMEMBER|LocalMember:Selgitus1</t>
        </r>
      </text>
    </comment>
    <comment ref="D170" authorId="0" shapeId="0" xr:uid="{00000000-0006-0000-0000-00001A000000}">
      <text>
        <r>
          <rPr>
            <sz val="9"/>
            <color indexed="81"/>
            <rFont val="Tahoma"/>
            <family val="2"/>
            <charset val="186"/>
          </rPr>
          <t>#NEW_MEMBER|Member:[BUDGET_TYPE].[PARENTH1].[ALL]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Paris</author>
  </authors>
  <commentList>
    <comment ref="D74" authorId="0" shapeId="0" xr:uid="{00000000-0006-0000-0100-000001000000}">
      <text>
        <r>
          <rPr>
            <sz val="9"/>
            <color indexed="81"/>
            <rFont val="Tahoma"/>
            <family val="2"/>
            <charset val="186"/>
          </rPr>
          <t>#NEW_LOCALMEMBER|LocalMember:Summa</t>
        </r>
      </text>
    </comment>
    <comment ref="D77" authorId="0" shapeId="0" xr:uid="{00000000-0006-0000-0100-000002000000}">
      <text>
        <r>
          <rPr>
            <sz val="9"/>
            <color indexed="81"/>
            <rFont val="Tahoma"/>
            <family val="2"/>
            <charset val="186"/>
          </rPr>
          <t>#NEW_MEMBER|Member:[BUDGET_TYPE].[PARENTH1].[ALL]</t>
        </r>
      </text>
    </comment>
    <comment ref="D101" authorId="0" shapeId="0" xr:uid="{00000000-0006-0000-0100-000003000000}">
      <text>
        <r>
          <rPr>
            <sz val="9"/>
            <color indexed="81"/>
            <rFont val="Tahoma"/>
            <family val="2"/>
            <charset val="186"/>
          </rPr>
          <t>#NEW_LOCALMEMBER|LocalMember:Selgitus</t>
        </r>
      </text>
    </comment>
    <comment ref="D104" authorId="0" shapeId="0" xr:uid="{00000000-0006-0000-0100-000004000000}">
      <text>
        <r>
          <rPr>
            <sz val="9"/>
            <color indexed="81"/>
            <rFont val="Tahoma"/>
            <family val="2"/>
            <charset val="186"/>
          </rPr>
          <t>#NEW_LOCALMEMBER|LocalMember:Selgitus1</t>
        </r>
      </text>
    </comment>
    <comment ref="D107" authorId="0" shapeId="0" xr:uid="{00000000-0006-0000-0100-000005000000}">
      <text>
        <r>
          <rPr>
            <sz val="9"/>
            <color indexed="81"/>
            <rFont val="Tahoma"/>
            <family val="2"/>
            <charset val="186"/>
          </rPr>
          <t>#NEW_MEMBER|Member:[BUDGET_TYPE].[PARENTH1].[ALL]</t>
        </r>
      </text>
    </comment>
  </commentList>
</comments>
</file>

<file path=xl/sharedStrings.xml><?xml version="1.0" encoding="utf-8"?>
<sst xmlns="http://schemas.openxmlformats.org/spreadsheetml/2006/main" count="463" uniqueCount="104">
  <si>
    <t>EPM Formatting Sheet</t>
  </si>
  <si>
    <t>Note: The format settings in lower sections overrides the ones in upper section if there are conflicts.</t>
  </si>
  <si>
    <t>Hierarchy Level Formatting</t>
  </si>
  <si>
    <t>Data</t>
  </si>
  <si>
    <t>Use</t>
  </si>
  <si>
    <t>Header</t>
  </si>
  <si>
    <t>Row</t>
  </si>
  <si>
    <t>Default Format</t>
  </si>
  <si>
    <t>All</t>
  </si>
  <si>
    <t>Label</t>
  </si>
  <si>
    <t>Base Level Format</t>
  </si>
  <si>
    <t>Formatting on Specific Level:</t>
  </si>
  <si>
    <t>Column</t>
  </si>
  <si>
    <t>Dimension Member/Property Formatting</t>
  </si>
  <si>
    <t>Custom Member Default Format</t>
  </si>
  <si>
    <t>Calculated Member Default Format</t>
  </si>
  <si>
    <t>Inputable Member Default Format</t>
  </si>
  <si>
    <t>Local Member Default Format</t>
  </si>
  <si>
    <t>Changed Member Default Format</t>
  </si>
  <si>
    <t>Formatting on Specific Member/Property:</t>
  </si>
  <si>
    <t>Row and Column Banding</t>
  </si>
  <si>
    <t>Odd Formatting</t>
  </si>
  <si>
    <t>Even Formatting</t>
  </si>
  <si>
    <t>Page Axis Formatting</t>
  </si>
  <si>
    <t>Formatting on Specific Dimension:</t>
  </si>
  <si>
    <t>Help</t>
  </si>
  <si>
    <t>Formatting and "Use" Column:</t>
  </si>
  <si>
    <t>Inner or Outer Dimension:</t>
  </si>
  <si>
    <t xml:space="preserve">In the "1000" and "Label" cells, define the format you want by using the standard Microsoft Office Excel cell formatting functions._x000D_
By default, all the format settings are applied and "ALL" is displayed in the "Use" column._x000D_
_x000D_
You can then specify which settings of the defined format you want to apply or define additional settings.To do so, double-click in a "Use" cell and define the format settings in the dialog box that opens, or directly enter the format settings in a "Use" cell, using a specific syntax, for example: (FontBold = Y) | (FontSize = 18)._x000D_
		</t>
  </si>
  <si>
    <t>Priority to Row or Column</t>
  </si>
  <si>
    <t>These options enable you to specify which one of the defined formats for rows or for columns will be applied first in case of conflicts. When you click the "Priority to Column" option, the "Column" section is displayed first in the formatting section and the "Row" section is displayed in second position in the formatting section and the precedence rules apply.</t>
  </si>
  <si>
    <t>If a row or column axis contains more than one dimension, you can specify which dimension you want the defined format to be applied to; "Inner dimension" being the last dimension, Outer dimension" being the first dimension in the axis.</t>
  </si>
  <si>
    <t>Asutus</t>
  </si>
  <si>
    <t>Konto</t>
  </si>
  <si>
    <t>Liik</t>
  </si>
  <si>
    <t>Objekt</t>
  </si>
  <si>
    <t>COFOG</t>
  </si>
  <si>
    <t>Selgituse nr</t>
  </si>
  <si>
    <t>Grant</t>
  </si>
  <si>
    <t>Funds center</t>
  </si>
  <si>
    <t>Selgitus</t>
  </si>
  <si>
    <t>Version_1_1</t>
  </si>
  <si>
    <t>Summa</t>
  </si>
  <si>
    <t>Selgitus1</t>
  </si>
  <si>
    <t>All budget types</t>
  </si>
  <si>
    <t>10</t>
  </si>
  <si>
    <t>20</t>
  </si>
  <si>
    <t>Ülekantavad vahendid</t>
  </si>
  <si>
    <t>Välistoetuste riiklik kaasfinantseering</t>
  </si>
  <si>
    <t>Tulud ja tuludest sõltuvad kulud</t>
  </si>
  <si>
    <t>Vahendatud tulud ja nendest sõltuvad kulud</t>
  </si>
  <si>
    <t>Toetused riigilt ja riigiasutustelt (pole seotud välistoetus</t>
  </si>
  <si>
    <t>Muud tulud ja tuludest sõltuvad kulud</t>
  </si>
  <si>
    <t>Edasiantav maks - tulumaks</t>
  </si>
  <si>
    <t>Edasiantav maks - sotsiaalmaks</t>
  </si>
  <si>
    <t>Edasiantav maks - töötuskindlustusmakse</t>
  </si>
  <si>
    <t>Edasiantav maks - kogumispension</t>
  </si>
  <si>
    <t>Edasiantav maks - maamaks</t>
  </si>
  <si>
    <t>Edasiantav maks - aktsiisimaks</t>
  </si>
  <si>
    <t>Edasiantav maks - hasartmängumaks</t>
  </si>
  <si>
    <t>Edasiantav maks - tollimaks</t>
  </si>
  <si>
    <t>Edasiantav maks - keskkonnatasud</t>
  </si>
  <si>
    <t>Edasiantav maks - patendiameti toimingute riigilõiv</t>
  </si>
  <si>
    <t>Kindlaksmääratud vahendid – limiidid väljaspool SAPi</t>
  </si>
  <si>
    <t>Kapitalirent</t>
  </si>
  <si>
    <t>Majandustegevusest laekuv tulu</t>
  </si>
  <si>
    <t>Mitterahalised vahendid</t>
  </si>
  <si>
    <t>Subtotal valemiga tehtud kogusumma rida:</t>
  </si>
  <si>
    <t>Tehinu-partneri kood</t>
  </si>
  <si>
    <t xml:space="preserve">Riigikohus </t>
  </si>
  <si>
    <t>Liik 20 - piirmääraga vahendid. Konto 50 - teenistujate tööjõukulud</t>
  </si>
  <si>
    <t>Liik 10 - arvestuslik kulu, seadusest tulenev. Konto 55 - kohtu esimehe esindustasu</t>
  </si>
  <si>
    <t>Liik 20 - piirmääraga vahendid. Konto 55 - majandamiskulud</t>
  </si>
  <si>
    <t>Liik 20 objektikoodiga - vahendid RKAS rentide tasumiseks</t>
  </si>
  <si>
    <t>Liik 40 välisvahendid - kohtunike ja prokuröride koostöökoolituste projekt</t>
  </si>
  <si>
    <t>Põhivara amortisatsioon, mitterahaline kulu</t>
  </si>
  <si>
    <t>Tulu, välisvahendid</t>
  </si>
  <si>
    <t>Liik 20 - piirmääraga vahendid. Konto 452 - rahvusvaheliste organisatsioonide liikmemaksud</t>
  </si>
  <si>
    <t>Liik 10 - arvestuslik kulu. Konto 601000 käibemaks</t>
  </si>
  <si>
    <t>Tulud - riigilõivud</t>
  </si>
  <si>
    <t>Tulud - omavahendid, kirjanduse müük</t>
  </si>
  <si>
    <t>Rea liigi ja konto selgitus</t>
  </si>
  <si>
    <t>Lõplik eelarvetaotlus 2026</t>
  </si>
  <si>
    <t>Lõplik eelarvetaotlus 2027</t>
  </si>
  <si>
    <t>Lõplik eelarvetaotlus 2028</t>
  </si>
  <si>
    <t>Lisataotluse seletuskirjad on esitatud eraldi dokumendina. Majandamiskulude juures ei ole arvestatud üldise kallinemisega, seda ei ole käsitletud</t>
  </si>
  <si>
    <t>Kohtuteenistujate tasude fond baaseelarves</t>
  </si>
  <si>
    <t>Kululagede piires REIS-s esitatud eelarve</t>
  </si>
  <si>
    <t>Liik 10 - arvestuslik kulu, seadusest tulenev. Konto 50 - kohtunike töötasu; RM lagede piires</t>
  </si>
  <si>
    <t>Liik 10</t>
  </si>
  <si>
    <t>Liik 20</t>
  </si>
  <si>
    <t>Eelarve taotlus 2026-2029</t>
  </si>
  <si>
    <t>2025. a eelarve</t>
  </si>
  <si>
    <t>2026. a piirmäärades</t>
  </si>
  <si>
    <t>2027. a piirmäärades</t>
  </si>
  <si>
    <t>2028. a piirmäärades</t>
  </si>
  <si>
    <t>2029. a piirmäärades</t>
  </si>
  <si>
    <t>Lõplik eelarvetaotlus 2029</t>
  </si>
  <si>
    <t xml:space="preserve">Kohtuteenistujate tasude fondi, mis on kooskõlastatud vastavalt mehitatud koosseisule, arvestus lisaks hetkel kehtivale kululaega antud baaseelarvele; baaseelarve suurenemine </t>
  </si>
  <si>
    <t>Majandamiskulude kallinemine; baaseelarve suurenemine 5%</t>
  </si>
  <si>
    <t>Baasi korrastamine ning lisataotlus 2026</t>
  </si>
  <si>
    <t>Baasi korrastamine ning lisataotlus 2027</t>
  </si>
  <si>
    <t>Baasi korrastamine ning lisataotlus 2028</t>
  </si>
  <si>
    <t>Baasi korrastamine ning lisataotlus 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</si>
</sst>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9" x14ac:knownFonts="1">
    <font>
      <sz val="12"/>
      <color theme="1"/>
      <name val="Times New Roman"/>
      <family val="2"/>
      <charset val="186"/>
    </font>
    <font>
      <sz val="11"/>
      <color theme="1"/>
      <name val="Arial"/>
      <family val="2"/>
      <charset val="186"/>
    </font>
    <font>
      <b/>
      <sz val="11"/>
      <color theme="1"/>
      <name val="Arial"/>
      <family val="2"/>
      <charset val="186"/>
    </font>
    <font>
      <b/>
      <sz val="24"/>
      <color rgb="FFFFA500"/>
      <name val="Arial"/>
      <family val="2"/>
      <charset val="186"/>
    </font>
    <font>
      <b/>
      <sz val="10"/>
      <color theme="1"/>
      <name val="Arial"/>
      <family val="2"/>
      <charset val="186"/>
    </font>
    <font>
      <b/>
      <sz val="16"/>
      <color rgb="FFFFFFFF"/>
      <name val="Arial"/>
      <family val="2"/>
      <charset val="186"/>
    </font>
    <font>
      <b/>
      <sz val="13"/>
      <color theme="1"/>
      <name val="Arial"/>
      <family val="2"/>
      <charset val="186"/>
    </font>
    <font>
      <sz val="10"/>
      <color theme="1"/>
      <name val="Arial"/>
      <family val="2"/>
      <charset val="186"/>
    </font>
    <font>
      <b/>
      <sz val="11"/>
      <color theme="1"/>
      <name val="Calibri"/>
      <family val="2"/>
      <charset val="186"/>
    </font>
    <font>
      <sz val="11"/>
      <color theme="1"/>
      <name val="Calibri"/>
      <family val="2"/>
      <charset val="186"/>
    </font>
    <font>
      <b/>
      <sz val="12"/>
      <color theme="1"/>
      <name val="Times New Roman"/>
      <family val="1"/>
      <charset val="186"/>
    </font>
    <font>
      <sz val="11"/>
      <color theme="1"/>
      <name val="Calibri"/>
      <family val="2"/>
      <scheme val="minor"/>
    </font>
    <font>
      <sz val="12"/>
      <color rgb="FF000000"/>
      <name val="Times New Roman"/>
      <family val="1"/>
      <charset val="186"/>
    </font>
    <font>
      <sz val="11"/>
      <color theme="1"/>
      <name val="Times New Roman"/>
      <family val="1"/>
      <charset val="186"/>
    </font>
    <font>
      <b/>
      <sz val="11"/>
      <color theme="1"/>
      <name val="Times New Roman"/>
      <family val="1"/>
      <charset val="186"/>
    </font>
    <font>
      <sz val="12"/>
      <color rgb="FFFF0000"/>
      <name val="Times New Roman"/>
      <family val="1"/>
      <charset val="186"/>
    </font>
    <font>
      <b/>
      <sz val="12"/>
      <color rgb="FFFF0000"/>
      <name val="Times New Roman"/>
      <family val="1"/>
      <charset val="186"/>
    </font>
    <font>
      <b/>
      <sz val="18"/>
      <color theme="1"/>
      <name val="Times New Roman"/>
      <family val="1"/>
      <charset val="186"/>
    </font>
    <font>
      <sz val="18"/>
      <color theme="1"/>
      <name val="Times New Roman"/>
      <family val="1"/>
      <charset val="186"/>
    </font>
    <font>
      <sz val="8"/>
      <color rgb="FF000000"/>
      <name val="Tahoma"/>
      <family val="2"/>
      <charset val="186"/>
    </font>
    <font>
      <sz val="11"/>
      <color rgb="FFFFFFFF"/>
      <name val="Arial"/>
      <family val="2"/>
      <charset val="186"/>
    </font>
    <font>
      <i/>
      <sz val="10"/>
      <color theme="1"/>
      <name val="Arial"/>
      <family val="2"/>
      <charset val="186"/>
    </font>
    <font>
      <sz val="9"/>
      <color indexed="81"/>
      <name val="Tahoma"/>
      <family val="2"/>
      <charset val="186"/>
    </font>
    <font>
      <sz val="12"/>
      <color rgb="FF0000CC"/>
      <name val="Times New Roman"/>
      <family val="1"/>
      <charset val="186"/>
    </font>
    <font>
      <sz val="11"/>
      <color theme="0"/>
      <name val="Arial"/>
      <family val="2"/>
      <charset val="186"/>
    </font>
    <font>
      <b/>
      <sz val="12"/>
      <color theme="0"/>
      <name val="Times New Roman"/>
      <family val="1"/>
      <charset val="186"/>
    </font>
    <font>
      <sz val="11"/>
      <color theme="1"/>
      <name val="Times New Roman"/>
      <family val="2"/>
      <charset val="186"/>
    </font>
    <font>
      <sz val="11"/>
      <color rgb="FFFF0000"/>
      <name val="Times New Roman"/>
      <family val="2"/>
      <charset val="186"/>
    </font>
    <font>
      <b/>
      <sz val="14"/>
      <color theme="1"/>
      <name val="Times New Roman"/>
      <family val="1"/>
      <charset val="186"/>
    </font>
  </fonts>
  <fills count="14">
    <fill>
      <patternFill patternType="none"/>
    </fill>
    <fill>
      <patternFill patternType="gray125"/>
    </fill>
    <fill>
      <patternFill patternType="solid">
        <fgColor rgb="FF404040"/>
        <bgColor indexed="64"/>
      </patternFill>
    </fill>
    <fill>
      <patternFill patternType="solid">
        <fgColor rgb="FFD3D3D3"/>
        <bgColor indexed="64"/>
      </patternFill>
    </fill>
    <fill>
      <patternFill patternType="solid">
        <fgColor rgb="FFF2F2F2"/>
        <bgColor indexed="64"/>
      </patternFill>
    </fill>
    <fill>
      <patternFill patternType="solid">
        <fgColor rgb="FF808080"/>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00B050"/>
        <bgColor indexed="64"/>
      </patternFill>
    </fill>
  </fills>
  <borders count="3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s>
  <cellStyleXfs count="2">
    <xf numFmtId="0" fontId="0" fillId="0" borderId="0"/>
    <xf numFmtId="164" fontId="11" fillId="0" borderId="0" applyFont="0" applyFill="0" applyBorder="0" applyAlignment="0" applyProtection="0"/>
  </cellStyleXfs>
  <cellXfs count="126">
    <xf numFmtId="0" fontId="0" fillId="0" borderId="0" xfId="0"/>
    <xf numFmtId="0" fontId="1" fillId="0" borderId="0" xfId="0" applyFont="1" applyAlignment="1" applyProtection="1">
      <alignment horizontal="left" indent="10"/>
      <protection locked="0"/>
    </xf>
    <xf numFmtId="0" fontId="1" fillId="0" borderId="0" xfId="0" applyFont="1"/>
    <xf numFmtId="0" fontId="1" fillId="0" borderId="0" xfId="0" applyFont="1" applyAlignment="1">
      <alignment horizontal="center"/>
    </xf>
    <xf numFmtId="0" fontId="4" fillId="0" borderId="0" xfId="0" applyFont="1" applyAlignment="1">
      <alignment horizontal="left"/>
    </xf>
    <xf numFmtId="0" fontId="2" fillId="3" borderId="4" xfId="0" applyFont="1" applyFill="1" applyBorder="1" applyAlignment="1">
      <alignment horizontal="center" vertic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 xfId="0" applyFont="1" applyBorder="1" applyAlignment="1">
      <alignment horizontal="center"/>
    </xf>
    <xf numFmtId="0" fontId="1" fillId="1" borderId="1" xfId="0" applyFont="1" applyFill="1" applyBorder="1" applyAlignment="1">
      <alignment horizontal="center"/>
    </xf>
    <xf numFmtId="0" fontId="1" fillId="0" borderId="7" xfId="0" applyFont="1" applyBorder="1" applyAlignment="1">
      <alignment horizontal="center"/>
    </xf>
    <xf numFmtId="0" fontId="1" fillId="0" borderId="8" xfId="0" applyFont="1" applyBorder="1" applyAlignment="1" applyProtection="1">
      <alignment horizontal="left" vertical="center"/>
      <protection locked="0"/>
    </xf>
    <xf numFmtId="0" fontId="1" fillId="0" borderId="8" xfId="0" applyFont="1" applyBorder="1" applyAlignment="1">
      <alignment horizontal="center"/>
    </xf>
    <xf numFmtId="0" fontId="1" fillId="0" borderId="13" xfId="0" applyFont="1" applyBorder="1" applyAlignment="1">
      <alignment horizontal="center"/>
    </xf>
    <xf numFmtId="0" fontId="1" fillId="0" borderId="20" xfId="0" applyFont="1" applyBorder="1" applyAlignment="1">
      <alignment horizontal="center"/>
    </xf>
    <xf numFmtId="0" fontId="2" fillId="3" borderId="22" xfId="0" applyFont="1" applyFill="1" applyBorder="1" applyAlignment="1">
      <alignment horizontal="center" vertical="center"/>
    </xf>
    <xf numFmtId="0" fontId="1" fillId="1" borderId="0" xfId="0" applyFont="1" applyFill="1" applyAlignment="1">
      <alignment horizontal="center"/>
    </xf>
    <xf numFmtId="0" fontId="4" fillId="0" borderId="0" xfId="0" applyFont="1" applyAlignment="1">
      <alignment horizontal="left" vertical="center"/>
    </xf>
    <xf numFmtId="0" fontId="1" fillId="0" borderId="0" xfId="0" applyFont="1" applyAlignment="1" applyProtection="1">
      <alignment horizontal="right" vertical="center"/>
      <protection locked="0"/>
    </xf>
    <xf numFmtId="0" fontId="1" fillId="0" borderId="0" xfId="0" applyFont="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1" fillId="0" borderId="23" xfId="0" applyFont="1" applyBorder="1" applyAlignment="1">
      <alignment horizontal="center"/>
    </xf>
    <xf numFmtId="0" fontId="7" fillId="0" borderId="0" xfId="0" applyFont="1" applyAlignment="1">
      <alignment horizontal="left" vertical="center" indent="1"/>
    </xf>
    <xf numFmtId="0" fontId="7" fillId="0" borderId="0" xfId="0" applyFont="1" applyAlignment="1">
      <alignment horizontal="left" vertical="center" indent="2"/>
    </xf>
    <xf numFmtId="0" fontId="7" fillId="0" borderId="0" xfId="0" applyFont="1" applyAlignment="1">
      <alignment horizontal="left" vertical="center" indent="3"/>
    </xf>
    <xf numFmtId="0" fontId="1" fillId="0" borderId="25" xfId="0" applyFont="1" applyBorder="1" applyAlignment="1">
      <alignment horizontal="center"/>
    </xf>
    <xf numFmtId="0" fontId="1" fillId="0" borderId="26" xfId="0" applyFont="1" applyBorder="1" applyAlignment="1">
      <alignment horizontal="center"/>
    </xf>
    <xf numFmtId="0" fontId="1" fillId="0" borderId="27" xfId="0" applyFont="1" applyBorder="1" applyAlignment="1">
      <alignment horizontal="center"/>
    </xf>
    <xf numFmtId="0" fontId="1" fillId="0" borderId="28" xfId="0" applyFont="1" applyBorder="1" applyAlignment="1">
      <alignment horizontal="center"/>
    </xf>
    <xf numFmtId="0" fontId="1" fillId="0" borderId="30" xfId="0" applyFont="1" applyBorder="1" applyAlignment="1">
      <alignment horizontal="center"/>
    </xf>
    <xf numFmtId="0" fontId="1" fillId="0" borderId="33" xfId="0" applyFont="1" applyBorder="1" applyAlignment="1">
      <alignment horizontal="center"/>
    </xf>
    <xf numFmtId="0" fontId="1" fillId="1" borderId="26" xfId="0" applyFont="1" applyFill="1" applyBorder="1" applyAlignment="1">
      <alignment horizontal="center"/>
    </xf>
    <xf numFmtId="0" fontId="1" fillId="0" borderId="9" xfId="0" applyFont="1" applyBorder="1" applyAlignment="1">
      <alignment horizontal="center"/>
    </xf>
    <xf numFmtId="0" fontId="5" fillId="5" borderId="4" xfId="0" applyFont="1" applyFill="1" applyBorder="1" applyAlignment="1">
      <alignment horizontal="center" vertical="center"/>
    </xf>
    <xf numFmtId="0" fontId="8" fillId="0" borderId="12" xfId="0" applyFont="1" applyBorder="1" applyAlignment="1">
      <alignment horizontal="left" vertical="center"/>
    </xf>
    <xf numFmtId="0" fontId="9" fillId="0" borderId="13" xfId="0" applyFont="1" applyBorder="1"/>
    <xf numFmtId="0" fontId="8" fillId="0" borderId="13" xfId="0" applyFont="1" applyBorder="1" applyAlignment="1">
      <alignment horizontal="left" vertical="center"/>
    </xf>
    <xf numFmtId="0" fontId="8" fillId="0" borderId="13" xfId="0" applyFont="1" applyBorder="1" applyAlignment="1" applyProtection="1">
      <alignment horizontal="left" vertical="center"/>
      <protection locked="0"/>
    </xf>
    <xf numFmtId="0" fontId="9" fillId="0" borderId="9" xfId="0" applyFont="1" applyBorder="1"/>
    <xf numFmtId="0" fontId="1" fillId="6" borderId="0" xfId="0" applyFont="1" applyFill="1" applyAlignment="1" applyProtection="1">
      <alignment horizontal="left" vertical="center"/>
      <protection locked="0"/>
    </xf>
    <xf numFmtId="0" fontId="0" fillId="7" borderId="0" xfId="0" applyFill="1"/>
    <xf numFmtId="0" fontId="10" fillId="8" borderId="4" xfId="0" applyFont="1" applyFill="1" applyBorder="1" applyAlignment="1">
      <alignment horizontal="center" vertical="center" wrapText="1"/>
    </xf>
    <xf numFmtId="3" fontId="13" fillId="0" borderId="4" xfId="0" applyNumberFormat="1" applyFont="1" applyBorder="1" applyAlignment="1" applyProtection="1">
      <alignment horizontal="right" vertical="top"/>
      <protection locked="0"/>
    </xf>
    <xf numFmtId="0" fontId="13" fillId="0" borderId="4" xfId="0" applyFont="1" applyBorder="1" applyAlignment="1" applyProtection="1">
      <alignment horizontal="left" vertical="top"/>
      <protection locked="0"/>
    </xf>
    <xf numFmtId="3" fontId="14" fillId="0" borderId="4" xfId="0" applyNumberFormat="1" applyFont="1" applyBorder="1" applyAlignment="1" applyProtection="1">
      <alignment horizontal="right" vertical="top"/>
      <protection locked="0"/>
    </xf>
    <xf numFmtId="0" fontId="14" fillId="0" borderId="4" xfId="0" applyFont="1" applyBorder="1" applyAlignment="1" applyProtection="1">
      <alignment horizontal="left" vertical="top"/>
      <protection locked="0"/>
    </xf>
    <xf numFmtId="0" fontId="14" fillId="0" borderId="4" xfId="0" applyFont="1" applyBorder="1" applyAlignment="1" applyProtection="1">
      <alignment horizontal="right" vertical="top"/>
      <protection locked="0"/>
    </xf>
    <xf numFmtId="0" fontId="17" fillId="9" borderId="0" xfId="0" applyFont="1" applyFill="1"/>
    <xf numFmtId="0" fontId="0" fillId="9" borderId="0" xfId="0" applyFill="1"/>
    <xf numFmtId="0" fontId="17" fillId="10" borderId="0" xfId="0" applyFont="1" applyFill="1"/>
    <xf numFmtId="0" fontId="16" fillId="9" borderId="0" xfId="0" applyFont="1" applyFill="1"/>
    <xf numFmtId="0" fontId="20" fillId="0" borderId="0" xfId="0" applyFont="1" applyAlignment="1">
      <alignment horizontal="center"/>
    </xf>
    <xf numFmtId="0" fontId="4" fillId="0" borderId="10" xfId="0" applyFont="1" applyBorder="1" applyAlignment="1">
      <alignment horizontal="left" vertical="center"/>
    </xf>
    <xf numFmtId="0" fontId="21" fillId="0" borderId="0" xfId="0" quotePrefix="1" applyFont="1" applyAlignment="1">
      <alignment horizontal="left" vertical="center"/>
    </xf>
    <xf numFmtId="0" fontId="23" fillId="7" borderId="0" xfId="0" applyFont="1" applyFill="1"/>
    <xf numFmtId="0" fontId="0" fillId="7" borderId="0" xfId="0" applyFill="1" applyAlignment="1">
      <alignment horizontal="left"/>
    </xf>
    <xf numFmtId="0" fontId="18" fillId="10" borderId="0" xfId="0" applyFont="1" applyFill="1"/>
    <xf numFmtId="0" fontId="17" fillId="10" borderId="0" xfId="0" applyFont="1" applyFill="1" applyAlignment="1">
      <alignment horizontal="right"/>
    </xf>
    <xf numFmtId="0" fontId="13" fillId="0" borderId="4" xfId="0" applyFont="1" applyBorder="1" applyAlignment="1" applyProtection="1">
      <alignment horizontal="center" vertical="top"/>
      <protection locked="0"/>
    </xf>
    <xf numFmtId="3" fontId="14" fillId="11" borderId="4" xfId="0" applyNumberFormat="1" applyFont="1" applyFill="1" applyBorder="1" applyAlignment="1" applyProtection="1">
      <alignment horizontal="right" vertical="top"/>
      <protection locked="0"/>
    </xf>
    <xf numFmtId="0" fontId="14" fillId="11" borderId="4" xfId="0" applyFont="1" applyFill="1" applyBorder="1" applyAlignment="1" applyProtection="1">
      <alignment horizontal="left" vertical="top"/>
      <protection locked="0"/>
    </xf>
    <xf numFmtId="0" fontId="24" fillId="7" borderId="4" xfId="0" applyFont="1" applyFill="1" applyBorder="1" applyAlignment="1" applyProtection="1">
      <alignment horizontal="right" vertical="center"/>
      <protection locked="0"/>
    </xf>
    <xf numFmtId="0" fontId="24" fillId="7" borderId="4" xfId="0" applyFont="1" applyFill="1" applyBorder="1" applyAlignment="1" applyProtection="1">
      <alignment horizontal="left" vertical="center"/>
      <protection locked="0"/>
    </xf>
    <xf numFmtId="0" fontId="24" fillId="0" borderId="4" xfId="0" applyFont="1" applyBorder="1" applyAlignment="1" applyProtection="1">
      <alignment horizontal="left" vertical="center"/>
      <protection locked="0"/>
    </xf>
    <xf numFmtId="0" fontId="13" fillId="12" borderId="4" xfId="0" applyFont="1" applyFill="1" applyBorder="1" applyAlignment="1" applyProtection="1">
      <alignment horizontal="left" vertical="top"/>
      <protection locked="0"/>
    </xf>
    <xf numFmtId="3" fontId="13" fillId="12" borderId="4" xfId="0" applyNumberFormat="1" applyFont="1" applyFill="1" applyBorder="1" applyAlignment="1" applyProtection="1">
      <alignment horizontal="right" vertical="top"/>
      <protection locked="0"/>
    </xf>
    <xf numFmtId="0" fontId="15" fillId="7" borderId="1" xfId="0" applyFont="1" applyFill="1" applyBorder="1" applyAlignment="1">
      <alignment vertical="top" wrapText="1"/>
    </xf>
    <xf numFmtId="0" fontId="16" fillId="7" borderId="0" xfId="0" applyFont="1" applyFill="1" applyAlignment="1">
      <alignment horizontal="left" vertical="top"/>
    </xf>
    <xf numFmtId="3" fontId="25" fillId="13" borderId="4" xfId="0" applyNumberFormat="1" applyFont="1" applyFill="1" applyBorder="1" applyAlignment="1">
      <alignment vertical="top" wrapText="1"/>
    </xf>
    <xf numFmtId="0" fontId="25" fillId="13" borderId="5" xfId="0" applyFont="1" applyFill="1" applyBorder="1" applyAlignment="1">
      <alignment horizontal="right" vertical="top"/>
    </xf>
    <xf numFmtId="0" fontId="25" fillId="13" borderId="3" xfId="0" applyFont="1" applyFill="1" applyBorder="1" applyAlignment="1">
      <alignment horizontal="right" vertical="top"/>
    </xf>
    <xf numFmtId="0" fontId="25" fillId="13" borderId="6" xfId="0" applyFont="1" applyFill="1" applyBorder="1" applyAlignment="1">
      <alignment horizontal="right" vertical="top"/>
    </xf>
    <xf numFmtId="0" fontId="13" fillId="12" borderId="4" xfId="0" applyFont="1" applyFill="1" applyBorder="1" applyAlignment="1" applyProtection="1">
      <alignment horizontal="left" vertical="top" indent="1"/>
      <protection locked="0"/>
    </xf>
    <xf numFmtId="0" fontId="13" fillId="0" borderId="4" xfId="0" applyFont="1" applyBorder="1" applyAlignment="1" applyProtection="1">
      <alignment horizontal="left" vertical="top" wrapText="1"/>
      <protection locked="0"/>
    </xf>
    <xf numFmtId="0" fontId="0" fillId="7" borderId="4" xfId="0" applyFill="1" applyBorder="1"/>
    <xf numFmtId="0" fontId="26" fillId="7" borderId="4" xfId="0" applyFont="1" applyFill="1" applyBorder="1" applyAlignment="1">
      <alignment horizontal="left" vertical="top" wrapText="1"/>
    </xf>
    <xf numFmtId="3" fontId="25" fillId="13" borderId="1" xfId="0" applyNumberFormat="1" applyFont="1" applyFill="1" applyBorder="1" applyAlignment="1">
      <alignment vertical="top" wrapText="1"/>
    </xf>
    <xf numFmtId="0" fontId="26" fillId="7" borderId="4" xfId="0" applyFont="1" applyFill="1" applyBorder="1" applyAlignment="1">
      <alignment wrapText="1"/>
    </xf>
    <xf numFmtId="0" fontId="27" fillId="7" borderId="4" xfId="0" applyFont="1" applyFill="1" applyBorder="1"/>
    <xf numFmtId="3" fontId="0" fillId="7" borderId="0" xfId="0" applyNumberFormat="1" applyFill="1"/>
    <xf numFmtId="0" fontId="13" fillId="0" borderId="0" xfId="0" applyFont="1" applyAlignment="1" applyProtection="1">
      <alignment horizontal="left" vertical="top"/>
      <protection locked="0"/>
    </xf>
    <xf numFmtId="0" fontId="13" fillId="0" borderId="0" xfId="0" applyFont="1" applyAlignment="1" applyProtection="1">
      <alignment horizontal="center" vertical="top"/>
      <protection locked="0"/>
    </xf>
    <xf numFmtId="3" fontId="13" fillId="0" borderId="0" xfId="0" applyNumberFormat="1" applyFont="1" applyAlignment="1" applyProtection="1">
      <alignment horizontal="right" vertical="top"/>
      <protection locked="0"/>
    </xf>
    <xf numFmtId="0" fontId="13" fillId="0" borderId="5" xfId="0" applyFont="1" applyBorder="1" applyAlignment="1" applyProtection="1">
      <alignment horizontal="left" vertical="top"/>
      <protection locked="0"/>
    </xf>
    <xf numFmtId="0" fontId="13" fillId="7" borderId="4" xfId="0" applyFont="1" applyFill="1" applyBorder="1"/>
    <xf numFmtId="3" fontId="13" fillId="7" borderId="4" xfId="0" applyNumberFormat="1" applyFont="1" applyFill="1" applyBorder="1"/>
    <xf numFmtId="0" fontId="13" fillId="10" borderId="4" xfId="0" applyFont="1" applyFill="1" applyBorder="1"/>
    <xf numFmtId="3" fontId="13" fillId="10" borderId="4" xfId="0" applyNumberFormat="1" applyFont="1" applyFill="1" applyBorder="1"/>
    <xf numFmtId="0" fontId="0" fillId="10" borderId="4" xfId="0" applyFill="1" applyBorder="1"/>
    <xf numFmtId="3" fontId="24" fillId="7" borderId="4" xfId="0" applyNumberFormat="1" applyFont="1" applyFill="1" applyBorder="1" applyAlignment="1" applyProtection="1">
      <alignment horizontal="right" vertical="center"/>
      <protection locked="0"/>
    </xf>
    <xf numFmtId="0" fontId="3" fillId="0" borderId="0" xfId="0" applyFont="1" applyAlignment="1" applyProtection="1">
      <alignment horizontal="center" vertical="center"/>
      <protection locked="0"/>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1" fillId="0" borderId="17"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18" xfId="0" applyFont="1" applyBorder="1" applyAlignment="1" applyProtection="1">
      <alignment horizontal="center"/>
      <protection locked="0"/>
    </xf>
    <xf numFmtId="0" fontId="6" fillId="4" borderId="29" xfId="0" applyFont="1" applyFill="1" applyBorder="1" applyAlignment="1" applyProtection="1">
      <alignment horizontal="center" vertical="center"/>
      <protection hidden="1"/>
    </xf>
    <xf numFmtId="0" fontId="6" fillId="4" borderId="21" xfId="0" applyFont="1" applyFill="1" applyBorder="1" applyAlignment="1" applyProtection="1">
      <alignment horizontal="center" vertical="center"/>
      <protection hidden="1"/>
    </xf>
    <xf numFmtId="0" fontId="6" fillId="4" borderId="24" xfId="0" applyFont="1" applyFill="1" applyBorder="1" applyAlignment="1" applyProtection="1">
      <alignment horizontal="center" vertical="center"/>
      <protection hidden="1"/>
    </xf>
    <xf numFmtId="0" fontId="9" fillId="0" borderId="13" xfId="0" applyFont="1" applyBorder="1" applyAlignment="1" applyProtection="1">
      <alignment horizontal="left" vertical="top" wrapText="1"/>
      <protection locked="0"/>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6" xfId="0" applyFont="1" applyFill="1" applyBorder="1" applyAlignment="1">
      <alignment horizontal="center" vertic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9" xfId="0" applyFont="1" applyBorder="1" applyAlignment="1">
      <alignment horizontal="center"/>
    </xf>
    <xf numFmtId="0" fontId="4" fillId="0" borderId="0" xfId="0" applyFont="1" applyAlignment="1">
      <alignment horizontal="left" vertical="center"/>
    </xf>
    <xf numFmtId="0" fontId="6" fillId="4" borderId="19" xfId="0" applyFont="1" applyFill="1" applyBorder="1" applyAlignment="1" applyProtection="1">
      <alignment horizontal="center" vertical="center"/>
      <protection hidden="1"/>
    </xf>
    <xf numFmtId="0" fontId="5" fillId="2" borderId="31"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0" xfId="0" applyFont="1" applyFill="1" applyBorder="1" applyAlignment="1">
      <alignment horizontal="center" vertical="center"/>
    </xf>
    <xf numFmtId="0" fontId="1" fillId="0" borderId="32" xfId="0" applyFont="1" applyBorder="1" applyAlignment="1">
      <alignment horizontal="center"/>
    </xf>
    <xf numFmtId="0" fontId="1" fillId="0" borderId="1" xfId="0" applyFont="1" applyBorder="1" applyAlignment="1">
      <alignment horizontal="center"/>
    </xf>
    <xf numFmtId="0" fontId="1" fillId="0" borderId="23" xfId="0" applyFont="1" applyBorder="1" applyAlignment="1">
      <alignment horizontal="center"/>
    </xf>
    <xf numFmtId="0" fontId="5" fillId="2" borderId="3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1" fillId="0" borderId="25" xfId="0" applyFont="1" applyBorder="1" applyAlignment="1">
      <alignment horizontal="center"/>
    </xf>
    <xf numFmtId="0" fontId="6" fillId="4" borderId="35" xfId="0" applyFont="1" applyFill="1" applyBorder="1" applyAlignment="1" applyProtection="1">
      <alignment horizontal="center" vertical="center"/>
      <protection hidden="1"/>
    </xf>
    <xf numFmtId="0" fontId="1" fillId="4" borderId="13" xfId="0" applyFont="1" applyFill="1" applyBorder="1" applyAlignment="1">
      <alignment horizontal="center"/>
    </xf>
    <xf numFmtId="0" fontId="1" fillId="4" borderId="9" xfId="0" applyFont="1" applyFill="1" applyBorder="1" applyAlignment="1">
      <alignment horizontal="center"/>
    </xf>
    <xf numFmtId="0" fontId="1" fillId="0" borderId="0" xfId="0" applyFont="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28" fillId="7" borderId="0" xfId="0" applyFont="1" applyFill="1"/>
    <xf numFmtId="0" fontId="17" fillId="10" borderId="0" xfId="0" applyFont="1" applyFill="1"/>
  </cellXfs>
  <cellStyles count="2">
    <cellStyle name="Comma 2" xfId="1" xr:uid="{00000000-0005-0000-0000-000000000000}"/>
    <cellStyle name="Normaallaad" xfId="0" builtinId="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checked="Checked" firstButton="1" lockText="1" noThreeD="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checked="Checked" firstButton="1"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fmlaLink="AA1" lockText="1" noThreeD="1"/>
</file>

<file path=xl/ctrlProps/ctrlProp162.xml><?xml version="1.0" encoding="utf-8"?>
<formControlPr xmlns="http://schemas.microsoft.com/office/spreadsheetml/2009/9/main" objectType="Radio" checked="Checked" lockText="1" noThreeD="1"/>
</file>

<file path=xl/ctrlProps/ctrlProp163.xml><?xml version="1.0" encoding="utf-8"?>
<formControlPr xmlns="http://schemas.microsoft.com/office/spreadsheetml/2009/9/main" objectType="CheckBox" fmlaLink="AB1" lockText="1" noThreeD="1"/>
</file>

<file path=xl/ctrlProps/ctrlProp164.xml><?xml version="1.0" encoding="utf-8"?>
<formControlPr xmlns="http://schemas.microsoft.com/office/spreadsheetml/2009/9/main" objectType="Label" lockText="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checked="Checked" firstButton="1"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Label" lockText="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Label" lockText="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firstButton="1" lockText="1" noThreeD="1"/>
</file>

<file path=xl/ctrlProps/ctrlProp176.xml><?xml version="1.0" encoding="utf-8"?>
<formControlPr xmlns="http://schemas.microsoft.com/office/spreadsheetml/2009/9/main" objectType="Radio" checked="Checked"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Radio" firstButton="1" lockText="1" noThreeD="1"/>
</file>

<file path=xl/ctrlProps/ctrlProp184.xml><?xml version="1.0" encoding="utf-8"?>
<formControlPr xmlns="http://schemas.microsoft.com/office/spreadsheetml/2009/9/main" objectType="Radio"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checked="Checked"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firstButton="1"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checked="Checked" lockText="1" noThreeD="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lockText="1" noThreeD="1"/>
</file>

<file path=xl/ctrlProps/ctrlProp20.xml><?xml version="1.0" encoding="utf-8"?>
<formControlPr xmlns="http://schemas.microsoft.com/office/spreadsheetml/2009/9/main" objectType="Radio" checked="Checked" lockText="1" noThreeD="1"/>
</file>

<file path=xl/ctrlProps/ctrlProp200.xml><?xml version="1.0" encoding="utf-8"?>
<formControlPr xmlns="http://schemas.microsoft.com/office/spreadsheetml/2009/9/main" objectType="Radio" checked="Checked" firstButton="1"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CheckBox" checked="Checked" lockText="1" noThreeD="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22.xml><?xml version="1.0" encoding="utf-8"?>
<formControlPr xmlns="http://schemas.microsoft.com/office/spreadsheetml/2009/9/main" objectType="Button" lockText="1"/>
</file>

<file path=xl/ctrlProps/ctrlProp223.xml><?xml version="1.0" encoding="utf-8"?>
<formControlPr xmlns="http://schemas.microsoft.com/office/spreadsheetml/2009/9/main" objectType="Button" lockText="1"/>
</file>

<file path=xl/ctrlProps/ctrlProp224.xml><?xml version="1.0" encoding="utf-8"?>
<formControlPr xmlns="http://schemas.microsoft.com/office/spreadsheetml/2009/9/main" objectType="Button" lockText="1"/>
</file>

<file path=xl/ctrlProps/ctrlProp225.xml><?xml version="1.0" encoding="utf-8"?>
<formControlPr xmlns="http://schemas.microsoft.com/office/spreadsheetml/2009/9/main" objectType="Button" lockText="1"/>
</file>

<file path=xl/ctrlProps/ctrlProp226.xml><?xml version="1.0" encoding="utf-8"?>
<formControlPr xmlns="http://schemas.microsoft.com/office/spreadsheetml/2009/9/main" objectType="Button" lockText="1"/>
</file>

<file path=xl/ctrlProps/ctrlProp227.xml><?xml version="1.0" encoding="utf-8"?>
<formControlPr xmlns="http://schemas.microsoft.com/office/spreadsheetml/2009/9/main" objectType="Button" lockText="1"/>
</file>

<file path=xl/ctrlProps/ctrlProp228.xml><?xml version="1.0" encoding="utf-8"?>
<formControlPr xmlns="http://schemas.microsoft.com/office/spreadsheetml/2009/9/main" objectType="Button" lockText="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firstButton="1" fmlaLink="AA1"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Radio" checked="Checked" lockText="1" noThreeD="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CheckBox" fmlaLink="AB1" lockText="1" noThreeD="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Label"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7.emf"/><Relationship Id="rId1" Type="http://schemas.openxmlformats.org/officeDocument/2006/relationships/image" Target="../media/image8.emf"/><Relationship Id="rId4"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2.emf"/><Relationship Id="rId1" Type="http://schemas.openxmlformats.org/officeDocument/2006/relationships/image" Target="../media/image13.emf"/><Relationship Id="rId5" Type="http://schemas.openxmlformats.org/officeDocument/2006/relationships/image" Target="../media/image9.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1485900</xdr:colOff>
          <xdr:row>4</xdr:row>
          <xdr:rowOff>57150</xdr:rowOff>
        </xdr:from>
        <xdr:to>
          <xdr:col>7</xdr:col>
          <xdr:colOff>1609725</xdr:colOff>
          <xdr:row>4</xdr:row>
          <xdr:rowOff>333375</xdr:rowOff>
        </xdr:to>
        <xdr:sp macro="" textlink="">
          <xdr:nvSpPr>
            <xdr:cNvPr id="4097" name="cbApplyLevelFormatting"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333375</xdr:rowOff>
        </xdr:from>
        <xdr:to>
          <xdr:col>3</xdr:col>
          <xdr:colOff>2543175</xdr:colOff>
          <xdr:row>6</xdr:row>
          <xdr:rowOff>0</xdr:rowOff>
        </xdr:to>
        <xdr:sp macro="" textlink="">
          <xdr:nvSpPr>
            <xdr:cNvPr id="4098" name="Group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t-EE" sz="800" b="0" i="0" u="none" strike="noStrike" baseline="0">
                  <a:solidFill>
                    <a:srgbClr val="000000"/>
                  </a:solidFill>
                  <a:latin typeface="Tahoma"/>
                  <a:ea typeface="Tahoma"/>
                  <a:cs typeface="Tahoma"/>
                </a:rPr>
                <a:t>Group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5</xdr:row>
          <xdr:rowOff>57150</xdr:rowOff>
        </xdr:from>
        <xdr:to>
          <xdr:col>3</xdr:col>
          <xdr:colOff>2352675</xdr:colOff>
          <xdr:row>5</xdr:row>
          <xdr:rowOff>266700</xdr:rowOff>
        </xdr:to>
        <xdr:sp macro="" textlink="">
          <xdr:nvSpPr>
            <xdr:cNvPr id="4099" name="obLevelRowFirst"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5</xdr:row>
          <xdr:rowOff>57150</xdr:rowOff>
        </xdr:from>
        <xdr:to>
          <xdr:col>3</xdr:col>
          <xdr:colOff>200025</xdr:colOff>
          <xdr:row>5</xdr:row>
          <xdr:rowOff>266700</xdr:rowOff>
        </xdr:to>
        <xdr:sp macro="" textlink="">
          <xdr:nvSpPr>
            <xdr:cNvPr id="4100" name="obLevelColumnFirst"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2486025</xdr:colOff>
          <xdr:row>4</xdr:row>
          <xdr:rowOff>333375</xdr:rowOff>
        </xdr:from>
        <xdr:to>
          <xdr:col>8</xdr:col>
          <xdr:colOff>0</xdr:colOff>
          <xdr:row>6</xdr:row>
          <xdr:rowOff>0</xdr:rowOff>
        </xdr:to>
        <xdr:sp macro="" textlink="">
          <xdr:nvSpPr>
            <xdr:cNvPr id="4101" name="Group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t-EE" sz="800" b="0" i="0" u="none" strike="noStrike" baseline="0">
                  <a:solidFill>
                    <a:srgbClr val="000000"/>
                  </a:solidFill>
                  <a:latin typeface="Tahoma"/>
                  <a:ea typeface="Tahoma"/>
                  <a:cs typeface="Tahoma"/>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3962400</xdr:colOff>
          <xdr:row>5</xdr:row>
          <xdr:rowOff>57150</xdr:rowOff>
        </xdr:from>
        <xdr:to>
          <xdr:col>5</xdr:col>
          <xdr:colOff>238125</xdr:colOff>
          <xdr:row>5</xdr:row>
          <xdr:rowOff>266700</xdr:rowOff>
        </xdr:to>
        <xdr:sp macro="" textlink="">
          <xdr:nvSpPr>
            <xdr:cNvPr id="4102" name="obRelativeLevelHierarchy"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Relative Levels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2514600</xdr:colOff>
          <xdr:row>5</xdr:row>
          <xdr:rowOff>57150</xdr:rowOff>
        </xdr:from>
        <xdr:to>
          <xdr:col>3</xdr:col>
          <xdr:colOff>3943350</xdr:colOff>
          <xdr:row>5</xdr:row>
          <xdr:rowOff>266700</xdr:rowOff>
        </xdr:to>
        <xdr:sp macro="" textlink="">
          <xdr:nvSpPr>
            <xdr:cNvPr id="4103" name="obDatabaseLevelHierarchy"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Structure Levels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xdr:row>
          <xdr:rowOff>333375</xdr:rowOff>
        </xdr:from>
        <xdr:to>
          <xdr:col>11</xdr:col>
          <xdr:colOff>2781300</xdr:colOff>
          <xdr:row>5</xdr:row>
          <xdr:rowOff>323850</xdr:rowOff>
        </xdr:to>
        <xdr:sp macro="" textlink="">
          <xdr:nvSpPr>
            <xdr:cNvPr id="4104" name="cbApplyLevelFromTopToBottom"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Start formatting from the lowest level displayed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xdr:row>
          <xdr:rowOff>142875</xdr:rowOff>
        </xdr:from>
        <xdr:to>
          <xdr:col>11</xdr:col>
          <xdr:colOff>1285875</xdr:colOff>
          <xdr:row>28</xdr:row>
          <xdr:rowOff>123825</xdr:rowOff>
        </xdr:to>
        <xdr:sp macro="" textlink="">
          <xdr:nvSpPr>
            <xdr:cNvPr id="4105" name="LVL1tbFormattingByLevel"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18288" rIns="0" bIns="0" anchor="t" upright="1"/>
            <a:lstStyle/>
            <a:p>
              <a:pPr algn="l" rtl="0">
                <a:defRPr sz="1000"/>
              </a:pPr>
              <a:r>
                <a:rPr lang="et-EE" sz="800" b="0" i="0" u="none" strike="noStrike" baseline="0">
                  <a:solidFill>
                    <a:srgbClr val="000000"/>
                  </a:solidFill>
                  <a:latin typeface="Tahoma"/>
                  <a:ea typeface="Tahoma"/>
                  <a:cs typeface="Tahoma"/>
                </a:rPr>
                <a:t>Apply Format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0</xdr:rowOff>
        </xdr:from>
        <xdr:to>
          <xdr:col>12</xdr:col>
          <xdr:colOff>9525</xdr:colOff>
          <xdr:row>29</xdr:row>
          <xdr:rowOff>0</xdr:rowOff>
        </xdr:to>
        <xdr:sp macro="" textlink="">
          <xdr:nvSpPr>
            <xdr:cNvPr id="4106" name="Group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t-EE" sz="800" b="0" i="0" u="none" strike="noStrike" baseline="0">
                  <a:solidFill>
                    <a:srgbClr val="000000"/>
                  </a:solidFill>
                  <a:latin typeface="Tahoma"/>
                  <a:ea typeface="Tahoma"/>
                  <a:cs typeface="Tahoma"/>
                </a:rPr>
                <a:t>Group Box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27</xdr:row>
          <xdr:rowOff>238125</xdr:rowOff>
        </xdr:from>
        <xdr:to>
          <xdr:col>11</xdr:col>
          <xdr:colOff>2295525</xdr:colOff>
          <xdr:row>28</xdr:row>
          <xdr:rowOff>171450</xdr:rowOff>
        </xdr:to>
        <xdr:sp macro="" textlink="">
          <xdr:nvSpPr>
            <xdr:cNvPr id="4107" name="obLevelOuterFirst"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Outer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27</xdr:row>
          <xdr:rowOff>19050</xdr:rowOff>
        </xdr:from>
        <xdr:to>
          <xdr:col>11</xdr:col>
          <xdr:colOff>2295525</xdr:colOff>
          <xdr:row>27</xdr:row>
          <xdr:rowOff>247650</xdr:rowOff>
        </xdr:to>
        <xdr:sp macro="" textlink="">
          <xdr:nvSpPr>
            <xdr:cNvPr id="4108" name="obLevelInnerFirst"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Inner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30</xdr:row>
          <xdr:rowOff>0</xdr:rowOff>
        </xdr:from>
        <xdr:to>
          <xdr:col>2</xdr:col>
          <xdr:colOff>1162050</xdr:colOff>
          <xdr:row>32</xdr:row>
          <xdr:rowOff>38100</xdr:rowOff>
        </xdr:to>
        <xdr:sp macro="" textlink="">
          <xdr:nvSpPr>
            <xdr:cNvPr id="4109" name="cbUseDefaultLevelFirst"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33</xdr:row>
          <xdr:rowOff>0</xdr:rowOff>
        </xdr:from>
        <xdr:to>
          <xdr:col>2</xdr:col>
          <xdr:colOff>1162050</xdr:colOff>
          <xdr:row>35</xdr:row>
          <xdr:rowOff>38100</xdr:rowOff>
        </xdr:to>
        <xdr:sp macro="" textlink="">
          <xdr:nvSpPr>
            <xdr:cNvPr id="4110" name="cbUseLeafLevelFirst"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36</xdr:row>
          <xdr:rowOff>38100</xdr:rowOff>
        </xdr:from>
        <xdr:to>
          <xdr:col>2</xdr:col>
          <xdr:colOff>1162050</xdr:colOff>
          <xdr:row>37</xdr:row>
          <xdr:rowOff>114300</xdr:rowOff>
        </xdr:to>
        <xdr:sp macro="" textlink="">
          <xdr:nvSpPr>
            <xdr:cNvPr id="4111" name="cbUseSpecificLevelFirst"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46</xdr:row>
          <xdr:rowOff>38100</xdr:rowOff>
        </xdr:from>
        <xdr:to>
          <xdr:col>3</xdr:col>
          <xdr:colOff>2428875</xdr:colOff>
          <xdr:row>47</xdr:row>
          <xdr:rowOff>0</xdr:rowOff>
        </xdr:to>
        <xdr:sp macro="" textlink="">
          <xdr:nvSpPr>
            <xdr:cNvPr id="4112" name="AddLevelFirst"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Add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2533650</xdr:colOff>
          <xdr:row>46</xdr:row>
          <xdr:rowOff>38100</xdr:rowOff>
        </xdr:from>
        <xdr:to>
          <xdr:col>3</xdr:col>
          <xdr:colOff>4905375</xdr:colOff>
          <xdr:row>47</xdr:row>
          <xdr:rowOff>0</xdr:rowOff>
        </xdr:to>
        <xdr:sp macro="" textlink="">
          <xdr:nvSpPr>
            <xdr:cNvPr id="4113" name="RemoveLevelFirst"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 Last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6</xdr:row>
          <xdr:rowOff>133350</xdr:rowOff>
        </xdr:from>
        <xdr:to>
          <xdr:col>11</xdr:col>
          <xdr:colOff>1285875</xdr:colOff>
          <xdr:row>7</xdr:row>
          <xdr:rowOff>123825</xdr:rowOff>
        </xdr:to>
        <xdr:sp macro="" textlink="">
          <xdr:nvSpPr>
            <xdr:cNvPr id="4114" name="LVL2tbFormattingByLevel"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18288" rIns="0" bIns="0" anchor="t" upright="1"/>
            <a:lstStyle/>
            <a:p>
              <a:pPr algn="l" rtl="0">
                <a:defRPr sz="1000"/>
              </a:pPr>
              <a:r>
                <a:rPr lang="et-EE" sz="800" b="0" i="0" u="none" strike="noStrike" baseline="0">
                  <a:solidFill>
                    <a:srgbClr val="000000"/>
                  </a:solidFill>
                  <a:latin typeface="Tahoma"/>
                  <a:ea typeface="Tahoma"/>
                  <a:cs typeface="Tahoma"/>
                </a:rPr>
                <a:t>Apply Format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48</xdr:row>
          <xdr:rowOff>0</xdr:rowOff>
        </xdr:from>
        <xdr:to>
          <xdr:col>12</xdr:col>
          <xdr:colOff>9525</xdr:colOff>
          <xdr:row>50</xdr:row>
          <xdr:rowOff>85725</xdr:rowOff>
        </xdr:to>
        <xdr:sp macro="" textlink="">
          <xdr:nvSpPr>
            <xdr:cNvPr id="4115" name="Group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t-EE" sz="800" b="0" i="0" u="none" strike="noStrike" baseline="0">
                  <a:solidFill>
                    <a:srgbClr val="000000"/>
                  </a:solidFill>
                  <a:latin typeface="Tahoma"/>
                  <a:ea typeface="Tahoma"/>
                  <a:cs typeface="Tahoma"/>
                </a:rPr>
                <a:t>Group Box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6</xdr:row>
          <xdr:rowOff>228600</xdr:rowOff>
        </xdr:from>
        <xdr:to>
          <xdr:col>11</xdr:col>
          <xdr:colOff>2295525</xdr:colOff>
          <xdr:row>7</xdr:row>
          <xdr:rowOff>171450</xdr:rowOff>
        </xdr:to>
        <xdr:sp macro="" textlink="">
          <xdr:nvSpPr>
            <xdr:cNvPr id="4116" name="obLevelOuterSecond"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Outer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6</xdr:row>
          <xdr:rowOff>19050</xdr:rowOff>
        </xdr:from>
        <xdr:to>
          <xdr:col>11</xdr:col>
          <xdr:colOff>2295525</xdr:colOff>
          <xdr:row>6</xdr:row>
          <xdr:rowOff>238125</xdr:rowOff>
        </xdr:to>
        <xdr:sp macro="" textlink="">
          <xdr:nvSpPr>
            <xdr:cNvPr id="4117" name="obLevelInnerSecond"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Inner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200025</xdr:rowOff>
        </xdr:from>
        <xdr:to>
          <xdr:col>2</xdr:col>
          <xdr:colOff>1162050</xdr:colOff>
          <xdr:row>11</xdr:row>
          <xdr:rowOff>19050</xdr:rowOff>
        </xdr:to>
        <xdr:sp macro="" textlink="">
          <xdr:nvSpPr>
            <xdr:cNvPr id="4118" name="cbUseDefaultLevelSecond"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xdr:row>
          <xdr:rowOff>0</xdr:rowOff>
        </xdr:from>
        <xdr:to>
          <xdr:col>2</xdr:col>
          <xdr:colOff>1162050</xdr:colOff>
          <xdr:row>14</xdr:row>
          <xdr:rowOff>47625</xdr:rowOff>
        </xdr:to>
        <xdr:sp macro="" textlink="">
          <xdr:nvSpPr>
            <xdr:cNvPr id="4119" name="cbUseLeafLevelSecond"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19050</xdr:rowOff>
        </xdr:from>
        <xdr:to>
          <xdr:col>2</xdr:col>
          <xdr:colOff>1162050</xdr:colOff>
          <xdr:row>16</xdr:row>
          <xdr:rowOff>114300</xdr:rowOff>
        </xdr:to>
        <xdr:sp macro="" textlink="">
          <xdr:nvSpPr>
            <xdr:cNvPr id="4120" name="cbUseSpecificLevelSecond"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25</xdr:row>
          <xdr:rowOff>9525</xdr:rowOff>
        </xdr:from>
        <xdr:to>
          <xdr:col>3</xdr:col>
          <xdr:colOff>2428875</xdr:colOff>
          <xdr:row>25</xdr:row>
          <xdr:rowOff>266700</xdr:rowOff>
        </xdr:to>
        <xdr:sp macro="" textlink="">
          <xdr:nvSpPr>
            <xdr:cNvPr id="4121" name="AddLevelSecond"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Add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2533650</xdr:colOff>
          <xdr:row>25</xdr:row>
          <xdr:rowOff>9525</xdr:rowOff>
        </xdr:from>
        <xdr:to>
          <xdr:col>3</xdr:col>
          <xdr:colOff>4905375</xdr:colOff>
          <xdr:row>25</xdr:row>
          <xdr:rowOff>266700</xdr:rowOff>
        </xdr:to>
        <xdr:sp macro="" textlink="">
          <xdr:nvSpPr>
            <xdr:cNvPr id="4122" name="RemoveLevelSecond"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 Last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51</xdr:row>
          <xdr:rowOff>57150</xdr:rowOff>
        </xdr:from>
        <xdr:to>
          <xdr:col>9</xdr:col>
          <xdr:colOff>295275</xdr:colOff>
          <xdr:row>51</xdr:row>
          <xdr:rowOff>333375</xdr:rowOff>
        </xdr:to>
        <xdr:sp macro="" textlink="">
          <xdr:nvSpPr>
            <xdr:cNvPr id="4123" name="cbApplyMemberFormatting"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12</xdr:col>
          <xdr:colOff>9525</xdr:colOff>
          <xdr:row>53</xdr:row>
          <xdr:rowOff>0</xdr:rowOff>
        </xdr:to>
        <xdr:sp macro="" textlink="">
          <xdr:nvSpPr>
            <xdr:cNvPr id="4124" name="Group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t-EE" sz="800" b="0" i="0" u="none" strike="noStrike" baseline="0">
                  <a:solidFill>
                    <a:srgbClr val="000000"/>
                  </a:solidFill>
                  <a:latin typeface="Tahoma"/>
                  <a:ea typeface="Tahoma"/>
                  <a:cs typeface="Tahoma"/>
                </a:rPr>
                <a:t>Group Box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52</xdr:row>
          <xdr:rowOff>57150</xdr:rowOff>
        </xdr:from>
        <xdr:to>
          <xdr:col>3</xdr:col>
          <xdr:colOff>2352675</xdr:colOff>
          <xdr:row>52</xdr:row>
          <xdr:rowOff>276225</xdr:rowOff>
        </xdr:to>
        <xdr:sp macro="" textlink="">
          <xdr:nvSpPr>
            <xdr:cNvPr id="4125" name="obMemberRowFirst"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52</xdr:row>
          <xdr:rowOff>57150</xdr:rowOff>
        </xdr:from>
        <xdr:to>
          <xdr:col>3</xdr:col>
          <xdr:colOff>200025</xdr:colOff>
          <xdr:row>52</xdr:row>
          <xdr:rowOff>276225</xdr:rowOff>
        </xdr:to>
        <xdr:sp macro="" textlink="">
          <xdr:nvSpPr>
            <xdr:cNvPr id="4126" name="obMemberColumnFirst"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55</xdr:row>
          <xdr:rowOff>0</xdr:rowOff>
        </xdr:from>
        <xdr:to>
          <xdr:col>2</xdr:col>
          <xdr:colOff>1162050</xdr:colOff>
          <xdr:row>57</xdr:row>
          <xdr:rowOff>38100</xdr:rowOff>
        </xdr:to>
        <xdr:sp macro="" textlink="">
          <xdr:nvSpPr>
            <xdr:cNvPr id="4127" name="cbApplyCustomMemberDefaultFirst"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58</xdr:row>
          <xdr:rowOff>0</xdr:rowOff>
        </xdr:from>
        <xdr:to>
          <xdr:col>2</xdr:col>
          <xdr:colOff>1162050</xdr:colOff>
          <xdr:row>60</xdr:row>
          <xdr:rowOff>38100</xdr:rowOff>
        </xdr:to>
        <xdr:sp macro="" textlink="">
          <xdr:nvSpPr>
            <xdr:cNvPr id="4128" name="cbApplyCalculatedMemberFirst"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61</xdr:row>
          <xdr:rowOff>9525</xdr:rowOff>
        </xdr:from>
        <xdr:to>
          <xdr:col>2</xdr:col>
          <xdr:colOff>1162050</xdr:colOff>
          <xdr:row>63</xdr:row>
          <xdr:rowOff>47625</xdr:rowOff>
        </xdr:to>
        <xdr:sp macro="" textlink="">
          <xdr:nvSpPr>
            <xdr:cNvPr id="4129" name="cbApplyImputableMemberFirst"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64</xdr:row>
          <xdr:rowOff>9525</xdr:rowOff>
        </xdr:from>
        <xdr:to>
          <xdr:col>2</xdr:col>
          <xdr:colOff>1162050</xdr:colOff>
          <xdr:row>66</xdr:row>
          <xdr:rowOff>47625</xdr:rowOff>
        </xdr:to>
        <xdr:sp macro="" textlink="">
          <xdr:nvSpPr>
            <xdr:cNvPr id="4130" name="cbApplyLocalMemberFirst"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67</xdr:row>
          <xdr:rowOff>9525</xdr:rowOff>
        </xdr:from>
        <xdr:to>
          <xdr:col>2</xdr:col>
          <xdr:colOff>1162050</xdr:colOff>
          <xdr:row>69</xdr:row>
          <xdr:rowOff>47625</xdr:rowOff>
        </xdr:to>
        <xdr:sp macro="" textlink="">
          <xdr:nvSpPr>
            <xdr:cNvPr id="4131" name="cbApplyChangedMemberFirst"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71</xdr:row>
          <xdr:rowOff>0</xdr:rowOff>
        </xdr:from>
        <xdr:to>
          <xdr:col>2</xdr:col>
          <xdr:colOff>1162050</xdr:colOff>
          <xdr:row>72</xdr:row>
          <xdr:rowOff>9525</xdr:rowOff>
        </xdr:to>
        <xdr:sp macro="" textlink="">
          <xdr:nvSpPr>
            <xdr:cNvPr id="4132" name="cbApplySpecificMemberFirst"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141</xdr:row>
          <xdr:rowOff>19050</xdr:rowOff>
        </xdr:from>
        <xdr:to>
          <xdr:col>3</xdr:col>
          <xdr:colOff>4895850</xdr:colOff>
          <xdr:row>142</xdr:row>
          <xdr:rowOff>0</xdr:rowOff>
        </xdr:to>
        <xdr:sp macro="" textlink="">
          <xdr:nvSpPr>
            <xdr:cNvPr id="4133" name="AddMemberFirst"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Add Member/Property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145</xdr:row>
          <xdr:rowOff>0</xdr:rowOff>
        </xdr:from>
        <xdr:to>
          <xdr:col>2</xdr:col>
          <xdr:colOff>1162050</xdr:colOff>
          <xdr:row>147</xdr:row>
          <xdr:rowOff>38100</xdr:rowOff>
        </xdr:to>
        <xdr:sp macro="" textlink="">
          <xdr:nvSpPr>
            <xdr:cNvPr id="4134" name="cbApplyCustomMemberDefaultSecond"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148</xdr:row>
          <xdr:rowOff>0</xdr:rowOff>
        </xdr:from>
        <xdr:to>
          <xdr:col>2</xdr:col>
          <xdr:colOff>1162050</xdr:colOff>
          <xdr:row>150</xdr:row>
          <xdr:rowOff>38100</xdr:rowOff>
        </xdr:to>
        <xdr:sp macro="" textlink="">
          <xdr:nvSpPr>
            <xdr:cNvPr id="4135" name="cbApplyCalculatedMemberSecond"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151</xdr:row>
          <xdr:rowOff>9525</xdr:rowOff>
        </xdr:from>
        <xdr:to>
          <xdr:col>2</xdr:col>
          <xdr:colOff>1162050</xdr:colOff>
          <xdr:row>153</xdr:row>
          <xdr:rowOff>47625</xdr:rowOff>
        </xdr:to>
        <xdr:sp macro="" textlink="">
          <xdr:nvSpPr>
            <xdr:cNvPr id="4136" name="cbApplyImputableMemberSecond"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154</xdr:row>
          <xdr:rowOff>9525</xdr:rowOff>
        </xdr:from>
        <xdr:to>
          <xdr:col>2</xdr:col>
          <xdr:colOff>1162050</xdr:colOff>
          <xdr:row>156</xdr:row>
          <xdr:rowOff>47625</xdr:rowOff>
        </xdr:to>
        <xdr:sp macro="" textlink="">
          <xdr:nvSpPr>
            <xdr:cNvPr id="4137" name="cbApplyLocalMemberSecond"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157</xdr:row>
          <xdr:rowOff>9525</xdr:rowOff>
        </xdr:from>
        <xdr:to>
          <xdr:col>2</xdr:col>
          <xdr:colOff>1162050</xdr:colOff>
          <xdr:row>159</xdr:row>
          <xdr:rowOff>47625</xdr:rowOff>
        </xdr:to>
        <xdr:sp macro="" textlink="">
          <xdr:nvSpPr>
            <xdr:cNvPr id="4138" name="cbApplyChangedMemberSecond"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161</xdr:row>
          <xdr:rowOff>0</xdr:rowOff>
        </xdr:from>
        <xdr:to>
          <xdr:col>2</xdr:col>
          <xdr:colOff>1162050</xdr:colOff>
          <xdr:row>162</xdr:row>
          <xdr:rowOff>9525</xdr:rowOff>
        </xdr:to>
        <xdr:sp macro="" textlink="">
          <xdr:nvSpPr>
            <xdr:cNvPr id="4139" name="cbApplySpecificMemberSecond"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171</xdr:row>
          <xdr:rowOff>38100</xdr:rowOff>
        </xdr:from>
        <xdr:to>
          <xdr:col>3</xdr:col>
          <xdr:colOff>4895850</xdr:colOff>
          <xdr:row>172</xdr:row>
          <xdr:rowOff>0</xdr:rowOff>
        </xdr:to>
        <xdr:sp macro="" textlink="">
          <xdr:nvSpPr>
            <xdr:cNvPr id="4140" name="AddMemberSecond"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Add Member/Property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1676400</xdr:colOff>
          <xdr:row>175</xdr:row>
          <xdr:rowOff>57150</xdr:rowOff>
        </xdr:from>
        <xdr:to>
          <xdr:col>7</xdr:col>
          <xdr:colOff>1800225</xdr:colOff>
          <xdr:row>175</xdr:row>
          <xdr:rowOff>333375</xdr:rowOff>
        </xdr:to>
        <xdr:sp macro="" textlink="">
          <xdr:nvSpPr>
            <xdr:cNvPr id="4141" name="cbApplyOddEvenFormatting"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176</xdr:row>
          <xdr:rowOff>19050</xdr:rowOff>
        </xdr:from>
        <xdr:to>
          <xdr:col>12</xdr:col>
          <xdr:colOff>9525</xdr:colOff>
          <xdr:row>177</xdr:row>
          <xdr:rowOff>19050</xdr:rowOff>
        </xdr:to>
        <xdr:sp macro="" textlink="">
          <xdr:nvSpPr>
            <xdr:cNvPr id="4142" name="Group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t-EE" sz="800" b="0" i="0" u="none" strike="noStrike" baseline="0">
                  <a:solidFill>
                    <a:srgbClr val="000000"/>
                  </a:solidFill>
                  <a:latin typeface="Tahoma"/>
                  <a:ea typeface="Tahoma"/>
                  <a:cs typeface="Tahoma"/>
                </a:rPr>
                <a:t>Group Box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176</xdr:row>
          <xdr:rowOff>76200</xdr:rowOff>
        </xdr:from>
        <xdr:to>
          <xdr:col>3</xdr:col>
          <xdr:colOff>2352675</xdr:colOff>
          <xdr:row>176</xdr:row>
          <xdr:rowOff>304800</xdr:rowOff>
        </xdr:to>
        <xdr:sp macro="" textlink="">
          <xdr:nvSpPr>
            <xdr:cNvPr id="4143" name="obOddEvenRowFirst"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176</xdr:row>
          <xdr:rowOff>76200</xdr:rowOff>
        </xdr:from>
        <xdr:to>
          <xdr:col>3</xdr:col>
          <xdr:colOff>200025</xdr:colOff>
          <xdr:row>176</xdr:row>
          <xdr:rowOff>304800</xdr:rowOff>
        </xdr:to>
        <xdr:sp macro="" textlink="">
          <xdr:nvSpPr>
            <xdr:cNvPr id="4144" name="obOddEvenColumnFirst"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187</xdr:row>
          <xdr:rowOff>19050</xdr:rowOff>
        </xdr:from>
        <xdr:to>
          <xdr:col>2</xdr:col>
          <xdr:colOff>1162050</xdr:colOff>
          <xdr:row>190</xdr:row>
          <xdr:rowOff>0</xdr:rowOff>
        </xdr:to>
        <xdr:sp macro="" textlink="">
          <xdr:nvSpPr>
            <xdr:cNvPr id="4145" name="cbUseOddFirst"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190</xdr:row>
          <xdr:rowOff>19050</xdr:rowOff>
        </xdr:from>
        <xdr:to>
          <xdr:col>2</xdr:col>
          <xdr:colOff>1162050</xdr:colOff>
          <xdr:row>193</xdr:row>
          <xdr:rowOff>0</xdr:rowOff>
        </xdr:to>
        <xdr:sp macro="" textlink="">
          <xdr:nvSpPr>
            <xdr:cNvPr id="4146" name="cbUseEvenFirst"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179</xdr:row>
          <xdr:rowOff>38100</xdr:rowOff>
        </xdr:from>
        <xdr:to>
          <xdr:col>2</xdr:col>
          <xdr:colOff>1162050</xdr:colOff>
          <xdr:row>182</xdr:row>
          <xdr:rowOff>9525</xdr:rowOff>
        </xdr:to>
        <xdr:sp macro="" textlink="">
          <xdr:nvSpPr>
            <xdr:cNvPr id="4147" name="cbUseOddSecond"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182</xdr:row>
          <xdr:rowOff>19050</xdr:rowOff>
        </xdr:from>
        <xdr:to>
          <xdr:col>2</xdr:col>
          <xdr:colOff>1162050</xdr:colOff>
          <xdr:row>185</xdr:row>
          <xdr:rowOff>0</xdr:rowOff>
        </xdr:to>
        <xdr:sp macro="" textlink="">
          <xdr:nvSpPr>
            <xdr:cNvPr id="4148" name="cbUseEvenSecond"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1524000</xdr:colOff>
          <xdr:row>195</xdr:row>
          <xdr:rowOff>57150</xdr:rowOff>
        </xdr:from>
        <xdr:to>
          <xdr:col>7</xdr:col>
          <xdr:colOff>1647825</xdr:colOff>
          <xdr:row>195</xdr:row>
          <xdr:rowOff>333375</xdr:rowOff>
        </xdr:to>
        <xdr:sp macro="" textlink="">
          <xdr:nvSpPr>
            <xdr:cNvPr id="4149" name="cbApplyPageHeaderFormatting"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198</xdr:row>
          <xdr:rowOff>19050</xdr:rowOff>
        </xdr:from>
        <xdr:to>
          <xdr:col>2</xdr:col>
          <xdr:colOff>1162050</xdr:colOff>
          <xdr:row>201</xdr:row>
          <xdr:rowOff>0</xdr:rowOff>
        </xdr:to>
        <xdr:sp macro="" textlink="">
          <xdr:nvSpPr>
            <xdr:cNvPr id="4150" name="cbUseDefaultPageHeaderFormat"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201</xdr:row>
          <xdr:rowOff>38100</xdr:rowOff>
        </xdr:from>
        <xdr:to>
          <xdr:col>2</xdr:col>
          <xdr:colOff>1162050</xdr:colOff>
          <xdr:row>203</xdr:row>
          <xdr:rowOff>0</xdr:rowOff>
        </xdr:to>
        <xdr:sp macro="" textlink="">
          <xdr:nvSpPr>
            <xdr:cNvPr id="4151" name="cbUseDimensionFormatting"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203</xdr:row>
          <xdr:rowOff>57150</xdr:rowOff>
        </xdr:from>
        <xdr:to>
          <xdr:col>3</xdr:col>
          <xdr:colOff>4895850</xdr:colOff>
          <xdr:row>204</xdr:row>
          <xdr:rowOff>19050</xdr:rowOff>
        </xdr:to>
        <xdr:sp macro="" textlink="">
          <xdr:nvSpPr>
            <xdr:cNvPr id="4152" name="AddDimension"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Add Dimension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163</xdr:row>
          <xdr:rowOff>0</xdr:rowOff>
        </xdr:from>
        <xdr:to>
          <xdr:col>12</xdr:col>
          <xdr:colOff>790575</xdr:colOff>
          <xdr:row>164</xdr:row>
          <xdr:rowOff>0</xdr:rowOff>
        </xdr:to>
        <xdr:sp macro="" textlink="">
          <xdr:nvSpPr>
            <xdr:cNvPr id="4161" name="AddedMember2_1"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163</xdr:row>
          <xdr:rowOff>0</xdr:rowOff>
        </xdr:from>
        <xdr:to>
          <xdr:col>13</xdr:col>
          <xdr:colOff>781050</xdr:colOff>
          <xdr:row>164</xdr:row>
          <xdr:rowOff>0</xdr:rowOff>
        </xdr:to>
        <xdr:sp macro="" textlink="">
          <xdr:nvSpPr>
            <xdr:cNvPr id="4162" name="ChangeMember2_1"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163</xdr:row>
          <xdr:rowOff>0</xdr:rowOff>
        </xdr:from>
        <xdr:to>
          <xdr:col>14</xdr:col>
          <xdr:colOff>781050</xdr:colOff>
          <xdr:row>164</xdr:row>
          <xdr:rowOff>0</xdr:rowOff>
        </xdr:to>
        <xdr:sp macro="" textlink="">
          <xdr:nvSpPr>
            <xdr:cNvPr id="4163" name="UpMember2_1"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163</xdr:row>
          <xdr:rowOff>0</xdr:rowOff>
        </xdr:from>
        <xdr:to>
          <xdr:col>15</xdr:col>
          <xdr:colOff>790575</xdr:colOff>
          <xdr:row>164</xdr:row>
          <xdr:rowOff>0</xdr:rowOff>
        </xdr:to>
        <xdr:sp macro="" textlink="">
          <xdr:nvSpPr>
            <xdr:cNvPr id="4164" name="DownMember2_1"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165</xdr:row>
          <xdr:rowOff>47625</xdr:rowOff>
        </xdr:from>
        <xdr:to>
          <xdr:col>12</xdr:col>
          <xdr:colOff>790575</xdr:colOff>
          <xdr:row>167</xdr:row>
          <xdr:rowOff>0</xdr:rowOff>
        </xdr:to>
        <xdr:sp macro="" textlink="">
          <xdr:nvSpPr>
            <xdr:cNvPr id="4165" name="AddedMember2_2"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165</xdr:row>
          <xdr:rowOff>47625</xdr:rowOff>
        </xdr:from>
        <xdr:to>
          <xdr:col>13</xdr:col>
          <xdr:colOff>781050</xdr:colOff>
          <xdr:row>167</xdr:row>
          <xdr:rowOff>0</xdr:rowOff>
        </xdr:to>
        <xdr:sp macro="" textlink="">
          <xdr:nvSpPr>
            <xdr:cNvPr id="4166" name="ChangeMember2_2"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165</xdr:row>
          <xdr:rowOff>47625</xdr:rowOff>
        </xdr:from>
        <xdr:to>
          <xdr:col>14</xdr:col>
          <xdr:colOff>781050</xdr:colOff>
          <xdr:row>167</xdr:row>
          <xdr:rowOff>0</xdr:rowOff>
        </xdr:to>
        <xdr:sp macro="" textlink="">
          <xdr:nvSpPr>
            <xdr:cNvPr id="4167" name="UpMember2_2"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165</xdr:row>
          <xdr:rowOff>47625</xdr:rowOff>
        </xdr:from>
        <xdr:to>
          <xdr:col>15</xdr:col>
          <xdr:colOff>790575</xdr:colOff>
          <xdr:row>167</xdr:row>
          <xdr:rowOff>0</xdr:rowOff>
        </xdr:to>
        <xdr:sp macro="" textlink="">
          <xdr:nvSpPr>
            <xdr:cNvPr id="4168" name="DownMember2_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73</xdr:row>
          <xdr:rowOff>0</xdr:rowOff>
        </xdr:from>
        <xdr:to>
          <xdr:col>12</xdr:col>
          <xdr:colOff>790575</xdr:colOff>
          <xdr:row>74</xdr:row>
          <xdr:rowOff>0</xdr:rowOff>
        </xdr:to>
        <xdr:sp macro="" textlink="">
          <xdr:nvSpPr>
            <xdr:cNvPr id="4169" name="AddedMember1_1"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73</xdr:row>
          <xdr:rowOff>0</xdr:rowOff>
        </xdr:from>
        <xdr:to>
          <xdr:col>13</xdr:col>
          <xdr:colOff>781050</xdr:colOff>
          <xdr:row>74</xdr:row>
          <xdr:rowOff>0</xdr:rowOff>
        </xdr:to>
        <xdr:sp macro="" textlink="">
          <xdr:nvSpPr>
            <xdr:cNvPr id="4170" name="ChangeMember1_1"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73</xdr:row>
          <xdr:rowOff>0</xdr:rowOff>
        </xdr:from>
        <xdr:to>
          <xdr:col>14</xdr:col>
          <xdr:colOff>781050</xdr:colOff>
          <xdr:row>74</xdr:row>
          <xdr:rowOff>0</xdr:rowOff>
        </xdr:to>
        <xdr:sp macro="" textlink="">
          <xdr:nvSpPr>
            <xdr:cNvPr id="4171" name="UpMember1_1"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73</xdr:row>
          <xdr:rowOff>0</xdr:rowOff>
        </xdr:from>
        <xdr:to>
          <xdr:col>15</xdr:col>
          <xdr:colOff>790575</xdr:colOff>
          <xdr:row>74</xdr:row>
          <xdr:rowOff>0</xdr:rowOff>
        </xdr:to>
        <xdr:sp macro="" textlink="">
          <xdr:nvSpPr>
            <xdr:cNvPr id="4172" name="DownMember1_1"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169</xdr:row>
          <xdr:rowOff>0</xdr:rowOff>
        </xdr:from>
        <xdr:to>
          <xdr:col>12</xdr:col>
          <xdr:colOff>790575</xdr:colOff>
          <xdr:row>170</xdr:row>
          <xdr:rowOff>0</xdr:rowOff>
        </xdr:to>
        <xdr:sp macro="" textlink="">
          <xdr:nvSpPr>
            <xdr:cNvPr id="4173" name="AddedMember2_3"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169</xdr:row>
          <xdr:rowOff>0</xdr:rowOff>
        </xdr:from>
        <xdr:to>
          <xdr:col>13</xdr:col>
          <xdr:colOff>781050</xdr:colOff>
          <xdr:row>170</xdr:row>
          <xdr:rowOff>0</xdr:rowOff>
        </xdr:to>
        <xdr:sp macro="" textlink="">
          <xdr:nvSpPr>
            <xdr:cNvPr id="4174" name="ChangeMember2_3"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169</xdr:row>
          <xdr:rowOff>0</xdr:rowOff>
        </xdr:from>
        <xdr:to>
          <xdr:col>14</xdr:col>
          <xdr:colOff>781050</xdr:colOff>
          <xdr:row>170</xdr:row>
          <xdr:rowOff>0</xdr:rowOff>
        </xdr:to>
        <xdr:sp macro="" textlink="">
          <xdr:nvSpPr>
            <xdr:cNvPr id="4175" name="UpMember2_3"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169</xdr:row>
          <xdr:rowOff>0</xdr:rowOff>
        </xdr:from>
        <xdr:to>
          <xdr:col>15</xdr:col>
          <xdr:colOff>790575</xdr:colOff>
          <xdr:row>170</xdr:row>
          <xdr:rowOff>0</xdr:rowOff>
        </xdr:to>
        <xdr:sp macro="" textlink="">
          <xdr:nvSpPr>
            <xdr:cNvPr id="4176" name="DownMember2_3"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76</xdr:row>
          <xdr:rowOff>0</xdr:rowOff>
        </xdr:from>
        <xdr:to>
          <xdr:col>12</xdr:col>
          <xdr:colOff>790575</xdr:colOff>
          <xdr:row>77</xdr:row>
          <xdr:rowOff>0</xdr:rowOff>
        </xdr:to>
        <xdr:sp macro="" textlink="">
          <xdr:nvSpPr>
            <xdr:cNvPr id="4184" name="AddedMember1_2"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76</xdr:row>
          <xdr:rowOff>0</xdr:rowOff>
        </xdr:from>
        <xdr:to>
          <xdr:col>13</xdr:col>
          <xdr:colOff>781050</xdr:colOff>
          <xdr:row>77</xdr:row>
          <xdr:rowOff>0</xdr:rowOff>
        </xdr:to>
        <xdr:sp macro="" textlink="">
          <xdr:nvSpPr>
            <xdr:cNvPr id="4185" name="ChangeMember1_2"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76</xdr:row>
          <xdr:rowOff>0</xdr:rowOff>
        </xdr:from>
        <xdr:to>
          <xdr:col>14</xdr:col>
          <xdr:colOff>781050</xdr:colOff>
          <xdr:row>77</xdr:row>
          <xdr:rowOff>0</xdr:rowOff>
        </xdr:to>
        <xdr:sp macro="" textlink="">
          <xdr:nvSpPr>
            <xdr:cNvPr id="4186" name="UpMember1_2"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76</xdr:row>
          <xdr:rowOff>0</xdr:rowOff>
        </xdr:from>
        <xdr:to>
          <xdr:col>15</xdr:col>
          <xdr:colOff>790575</xdr:colOff>
          <xdr:row>77</xdr:row>
          <xdr:rowOff>0</xdr:rowOff>
        </xdr:to>
        <xdr:sp macro="" textlink="">
          <xdr:nvSpPr>
            <xdr:cNvPr id="4187" name="DownMember1_2"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78</xdr:row>
          <xdr:rowOff>47625</xdr:rowOff>
        </xdr:from>
        <xdr:to>
          <xdr:col>12</xdr:col>
          <xdr:colOff>790575</xdr:colOff>
          <xdr:row>79</xdr:row>
          <xdr:rowOff>190500</xdr:rowOff>
        </xdr:to>
        <xdr:sp macro="" textlink="">
          <xdr:nvSpPr>
            <xdr:cNvPr id="4189" name="AddedMember1_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78</xdr:row>
          <xdr:rowOff>47625</xdr:rowOff>
        </xdr:from>
        <xdr:to>
          <xdr:col>13</xdr:col>
          <xdr:colOff>781050</xdr:colOff>
          <xdr:row>79</xdr:row>
          <xdr:rowOff>190500</xdr:rowOff>
        </xdr:to>
        <xdr:sp macro="" textlink="">
          <xdr:nvSpPr>
            <xdr:cNvPr id="4190" name="ChangeMember1_3"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78</xdr:row>
          <xdr:rowOff>47625</xdr:rowOff>
        </xdr:from>
        <xdr:to>
          <xdr:col>14</xdr:col>
          <xdr:colOff>781050</xdr:colOff>
          <xdr:row>79</xdr:row>
          <xdr:rowOff>190500</xdr:rowOff>
        </xdr:to>
        <xdr:sp macro="" textlink="">
          <xdr:nvSpPr>
            <xdr:cNvPr id="4191" name="UpMember1_3"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78</xdr:row>
          <xdr:rowOff>47625</xdr:rowOff>
        </xdr:from>
        <xdr:to>
          <xdr:col>15</xdr:col>
          <xdr:colOff>790575</xdr:colOff>
          <xdr:row>79</xdr:row>
          <xdr:rowOff>190500</xdr:rowOff>
        </xdr:to>
        <xdr:sp macro="" textlink="">
          <xdr:nvSpPr>
            <xdr:cNvPr id="4192" name="DownMember1_3"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81</xdr:row>
          <xdr:rowOff>47625</xdr:rowOff>
        </xdr:from>
        <xdr:to>
          <xdr:col>12</xdr:col>
          <xdr:colOff>790575</xdr:colOff>
          <xdr:row>83</xdr:row>
          <xdr:rowOff>0</xdr:rowOff>
        </xdr:to>
        <xdr:sp macro="" textlink="">
          <xdr:nvSpPr>
            <xdr:cNvPr id="4194" name="AddedMember1_4"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81</xdr:row>
          <xdr:rowOff>47625</xdr:rowOff>
        </xdr:from>
        <xdr:to>
          <xdr:col>13</xdr:col>
          <xdr:colOff>781050</xdr:colOff>
          <xdr:row>83</xdr:row>
          <xdr:rowOff>0</xdr:rowOff>
        </xdr:to>
        <xdr:sp macro="" textlink="">
          <xdr:nvSpPr>
            <xdr:cNvPr id="4195" name="ChangeMember1_4"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81</xdr:row>
          <xdr:rowOff>47625</xdr:rowOff>
        </xdr:from>
        <xdr:to>
          <xdr:col>14</xdr:col>
          <xdr:colOff>781050</xdr:colOff>
          <xdr:row>83</xdr:row>
          <xdr:rowOff>0</xdr:rowOff>
        </xdr:to>
        <xdr:sp macro="" textlink="">
          <xdr:nvSpPr>
            <xdr:cNvPr id="4196" name="UpMember1_4"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81</xdr:row>
          <xdr:rowOff>47625</xdr:rowOff>
        </xdr:from>
        <xdr:to>
          <xdr:col>15</xdr:col>
          <xdr:colOff>790575</xdr:colOff>
          <xdr:row>83</xdr:row>
          <xdr:rowOff>0</xdr:rowOff>
        </xdr:to>
        <xdr:sp macro="" textlink="">
          <xdr:nvSpPr>
            <xdr:cNvPr id="4197" name="DownMember1_4"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85</xdr:row>
          <xdr:rowOff>0</xdr:rowOff>
        </xdr:from>
        <xdr:to>
          <xdr:col>12</xdr:col>
          <xdr:colOff>790575</xdr:colOff>
          <xdr:row>86</xdr:row>
          <xdr:rowOff>0</xdr:rowOff>
        </xdr:to>
        <xdr:sp macro="" textlink="">
          <xdr:nvSpPr>
            <xdr:cNvPr id="4199" name="AddedMember1_5"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85</xdr:row>
          <xdr:rowOff>0</xdr:rowOff>
        </xdr:from>
        <xdr:to>
          <xdr:col>13</xdr:col>
          <xdr:colOff>781050</xdr:colOff>
          <xdr:row>86</xdr:row>
          <xdr:rowOff>0</xdr:rowOff>
        </xdr:to>
        <xdr:sp macro="" textlink="">
          <xdr:nvSpPr>
            <xdr:cNvPr id="4200" name="ChangeMember1_5"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85</xdr:row>
          <xdr:rowOff>0</xdr:rowOff>
        </xdr:from>
        <xdr:to>
          <xdr:col>14</xdr:col>
          <xdr:colOff>781050</xdr:colOff>
          <xdr:row>86</xdr:row>
          <xdr:rowOff>0</xdr:rowOff>
        </xdr:to>
        <xdr:sp macro="" textlink="">
          <xdr:nvSpPr>
            <xdr:cNvPr id="4201" name="UpMember1_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85</xdr:row>
          <xdr:rowOff>0</xdr:rowOff>
        </xdr:from>
        <xdr:to>
          <xdr:col>15</xdr:col>
          <xdr:colOff>790575</xdr:colOff>
          <xdr:row>86</xdr:row>
          <xdr:rowOff>0</xdr:rowOff>
        </xdr:to>
        <xdr:sp macro="" textlink="">
          <xdr:nvSpPr>
            <xdr:cNvPr id="4202" name="DownMember1_5"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88</xdr:row>
          <xdr:rowOff>0</xdr:rowOff>
        </xdr:from>
        <xdr:to>
          <xdr:col>12</xdr:col>
          <xdr:colOff>790575</xdr:colOff>
          <xdr:row>89</xdr:row>
          <xdr:rowOff>0</xdr:rowOff>
        </xdr:to>
        <xdr:sp macro="" textlink="">
          <xdr:nvSpPr>
            <xdr:cNvPr id="4204" name="AddedMember1_6"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88</xdr:row>
          <xdr:rowOff>0</xdr:rowOff>
        </xdr:from>
        <xdr:to>
          <xdr:col>13</xdr:col>
          <xdr:colOff>781050</xdr:colOff>
          <xdr:row>89</xdr:row>
          <xdr:rowOff>0</xdr:rowOff>
        </xdr:to>
        <xdr:sp macro="" textlink="">
          <xdr:nvSpPr>
            <xdr:cNvPr id="4205" name="ChangeMember1_6"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88</xdr:row>
          <xdr:rowOff>0</xdr:rowOff>
        </xdr:from>
        <xdr:to>
          <xdr:col>14</xdr:col>
          <xdr:colOff>781050</xdr:colOff>
          <xdr:row>89</xdr:row>
          <xdr:rowOff>0</xdr:rowOff>
        </xdr:to>
        <xdr:sp macro="" textlink="">
          <xdr:nvSpPr>
            <xdr:cNvPr id="4206" name="UpMember1_6"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88</xdr:row>
          <xdr:rowOff>0</xdr:rowOff>
        </xdr:from>
        <xdr:to>
          <xdr:col>15</xdr:col>
          <xdr:colOff>790575</xdr:colOff>
          <xdr:row>89</xdr:row>
          <xdr:rowOff>0</xdr:rowOff>
        </xdr:to>
        <xdr:sp macro="" textlink="">
          <xdr:nvSpPr>
            <xdr:cNvPr id="4207" name="DownMember1_6"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91</xdr:row>
          <xdr:rowOff>0</xdr:rowOff>
        </xdr:from>
        <xdr:to>
          <xdr:col>12</xdr:col>
          <xdr:colOff>790575</xdr:colOff>
          <xdr:row>92</xdr:row>
          <xdr:rowOff>9525</xdr:rowOff>
        </xdr:to>
        <xdr:sp macro="" textlink="">
          <xdr:nvSpPr>
            <xdr:cNvPr id="4209" name="AddedMember1_7"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91</xdr:row>
          <xdr:rowOff>0</xdr:rowOff>
        </xdr:from>
        <xdr:to>
          <xdr:col>13</xdr:col>
          <xdr:colOff>781050</xdr:colOff>
          <xdr:row>92</xdr:row>
          <xdr:rowOff>9525</xdr:rowOff>
        </xdr:to>
        <xdr:sp macro="" textlink="">
          <xdr:nvSpPr>
            <xdr:cNvPr id="4210" name="ChangeMember1_7"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91</xdr:row>
          <xdr:rowOff>0</xdr:rowOff>
        </xdr:from>
        <xdr:to>
          <xdr:col>14</xdr:col>
          <xdr:colOff>781050</xdr:colOff>
          <xdr:row>92</xdr:row>
          <xdr:rowOff>9525</xdr:rowOff>
        </xdr:to>
        <xdr:sp macro="" textlink="">
          <xdr:nvSpPr>
            <xdr:cNvPr id="4211" name="UpMember1_7"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91</xdr:row>
          <xdr:rowOff>0</xdr:rowOff>
        </xdr:from>
        <xdr:to>
          <xdr:col>15</xdr:col>
          <xdr:colOff>790575</xdr:colOff>
          <xdr:row>92</xdr:row>
          <xdr:rowOff>9525</xdr:rowOff>
        </xdr:to>
        <xdr:sp macro="" textlink="">
          <xdr:nvSpPr>
            <xdr:cNvPr id="4212" name="DownMember1_7"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93</xdr:row>
          <xdr:rowOff>47625</xdr:rowOff>
        </xdr:from>
        <xdr:to>
          <xdr:col>12</xdr:col>
          <xdr:colOff>790575</xdr:colOff>
          <xdr:row>95</xdr:row>
          <xdr:rowOff>0</xdr:rowOff>
        </xdr:to>
        <xdr:sp macro="" textlink="">
          <xdr:nvSpPr>
            <xdr:cNvPr id="4214" name="AddedMember1_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93</xdr:row>
          <xdr:rowOff>47625</xdr:rowOff>
        </xdr:from>
        <xdr:to>
          <xdr:col>13</xdr:col>
          <xdr:colOff>781050</xdr:colOff>
          <xdr:row>95</xdr:row>
          <xdr:rowOff>0</xdr:rowOff>
        </xdr:to>
        <xdr:sp macro="" textlink="">
          <xdr:nvSpPr>
            <xdr:cNvPr id="4215" name="ChangeMember1_8"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93</xdr:row>
          <xdr:rowOff>47625</xdr:rowOff>
        </xdr:from>
        <xdr:to>
          <xdr:col>14</xdr:col>
          <xdr:colOff>781050</xdr:colOff>
          <xdr:row>95</xdr:row>
          <xdr:rowOff>0</xdr:rowOff>
        </xdr:to>
        <xdr:sp macro="" textlink="">
          <xdr:nvSpPr>
            <xdr:cNvPr id="4216" name="UpMember1_8"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93</xdr:row>
          <xdr:rowOff>47625</xdr:rowOff>
        </xdr:from>
        <xdr:to>
          <xdr:col>15</xdr:col>
          <xdr:colOff>790575</xdr:colOff>
          <xdr:row>95</xdr:row>
          <xdr:rowOff>0</xdr:rowOff>
        </xdr:to>
        <xdr:sp macro="" textlink="">
          <xdr:nvSpPr>
            <xdr:cNvPr id="4217" name="DownMember1_8"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97</xdr:row>
          <xdr:rowOff>0</xdr:rowOff>
        </xdr:from>
        <xdr:to>
          <xdr:col>12</xdr:col>
          <xdr:colOff>790575</xdr:colOff>
          <xdr:row>98</xdr:row>
          <xdr:rowOff>0</xdr:rowOff>
        </xdr:to>
        <xdr:sp macro="" textlink="">
          <xdr:nvSpPr>
            <xdr:cNvPr id="4219" name="AddedMember1_9"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97</xdr:row>
          <xdr:rowOff>0</xdr:rowOff>
        </xdr:from>
        <xdr:to>
          <xdr:col>13</xdr:col>
          <xdr:colOff>781050</xdr:colOff>
          <xdr:row>98</xdr:row>
          <xdr:rowOff>0</xdr:rowOff>
        </xdr:to>
        <xdr:sp macro="" textlink="">
          <xdr:nvSpPr>
            <xdr:cNvPr id="4220" name="ChangeMember1_9"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97</xdr:row>
          <xdr:rowOff>0</xdr:rowOff>
        </xdr:from>
        <xdr:to>
          <xdr:col>14</xdr:col>
          <xdr:colOff>781050</xdr:colOff>
          <xdr:row>98</xdr:row>
          <xdr:rowOff>0</xdr:rowOff>
        </xdr:to>
        <xdr:sp macro="" textlink="">
          <xdr:nvSpPr>
            <xdr:cNvPr id="4221" name="UpMember1_9"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97</xdr:row>
          <xdr:rowOff>0</xdr:rowOff>
        </xdr:from>
        <xdr:to>
          <xdr:col>15</xdr:col>
          <xdr:colOff>790575</xdr:colOff>
          <xdr:row>98</xdr:row>
          <xdr:rowOff>0</xdr:rowOff>
        </xdr:to>
        <xdr:sp macro="" textlink="">
          <xdr:nvSpPr>
            <xdr:cNvPr id="4222" name="DownMember1_9"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100</xdr:row>
          <xdr:rowOff>0</xdr:rowOff>
        </xdr:from>
        <xdr:to>
          <xdr:col>12</xdr:col>
          <xdr:colOff>790575</xdr:colOff>
          <xdr:row>101</xdr:row>
          <xdr:rowOff>0</xdr:rowOff>
        </xdr:to>
        <xdr:sp macro="" textlink="">
          <xdr:nvSpPr>
            <xdr:cNvPr id="4224" name="AddedMember1_10"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100</xdr:row>
          <xdr:rowOff>0</xdr:rowOff>
        </xdr:from>
        <xdr:to>
          <xdr:col>13</xdr:col>
          <xdr:colOff>781050</xdr:colOff>
          <xdr:row>101</xdr:row>
          <xdr:rowOff>0</xdr:rowOff>
        </xdr:to>
        <xdr:sp macro="" textlink="">
          <xdr:nvSpPr>
            <xdr:cNvPr id="4225" name="ChangeMember1_10"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100</xdr:row>
          <xdr:rowOff>0</xdr:rowOff>
        </xdr:from>
        <xdr:to>
          <xdr:col>14</xdr:col>
          <xdr:colOff>781050</xdr:colOff>
          <xdr:row>101</xdr:row>
          <xdr:rowOff>0</xdr:rowOff>
        </xdr:to>
        <xdr:sp macro="" textlink="">
          <xdr:nvSpPr>
            <xdr:cNvPr id="4226" name="UpMember1_1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100</xdr:row>
          <xdr:rowOff>0</xdr:rowOff>
        </xdr:from>
        <xdr:to>
          <xdr:col>15</xdr:col>
          <xdr:colOff>790575</xdr:colOff>
          <xdr:row>101</xdr:row>
          <xdr:rowOff>0</xdr:rowOff>
        </xdr:to>
        <xdr:sp macro="" textlink="">
          <xdr:nvSpPr>
            <xdr:cNvPr id="4227" name="DownMember1_10"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102</xdr:row>
          <xdr:rowOff>47625</xdr:rowOff>
        </xdr:from>
        <xdr:to>
          <xdr:col>12</xdr:col>
          <xdr:colOff>790575</xdr:colOff>
          <xdr:row>103</xdr:row>
          <xdr:rowOff>190500</xdr:rowOff>
        </xdr:to>
        <xdr:sp macro="" textlink="">
          <xdr:nvSpPr>
            <xdr:cNvPr id="4229" name="AddedMember1_11"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102</xdr:row>
          <xdr:rowOff>47625</xdr:rowOff>
        </xdr:from>
        <xdr:to>
          <xdr:col>13</xdr:col>
          <xdr:colOff>781050</xdr:colOff>
          <xdr:row>103</xdr:row>
          <xdr:rowOff>190500</xdr:rowOff>
        </xdr:to>
        <xdr:sp macro="" textlink="">
          <xdr:nvSpPr>
            <xdr:cNvPr id="4230" name="ChangeMember1_11"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102</xdr:row>
          <xdr:rowOff>47625</xdr:rowOff>
        </xdr:from>
        <xdr:to>
          <xdr:col>14</xdr:col>
          <xdr:colOff>781050</xdr:colOff>
          <xdr:row>103</xdr:row>
          <xdr:rowOff>190500</xdr:rowOff>
        </xdr:to>
        <xdr:sp macro="" textlink="">
          <xdr:nvSpPr>
            <xdr:cNvPr id="4231" name="UpMember1_11"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102</xdr:row>
          <xdr:rowOff>47625</xdr:rowOff>
        </xdr:from>
        <xdr:to>
          <xdr:col>15</xdr:col>
          <xdr:colOff>790575</xdr:colOff>
          <xdr:row>103</xdr:row>
          <xdr:rowOff>190500</xdr:rowOff>
        </xdr:to>
        <xdr:sp macro="" textlink="">
          <xdr:nvSpPr>
            <xdr:cNvPr id="4232" name="DownMember1_11"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105</xdr:row>
          <xdr:rowOff>47625</xdr:rowOff>
        </xdr:from>
        <xdr:to>
          <xdr:col>12</xdr:col>
          <xdr:colOff>790575</xdr:colOff>
          <xdr:row>107</xdr:row>
          <xdr:rowOff>0</xdr:rowOff>
        </xdr:to>
        <xdr:sp macro="" textlink="">
          <xdr:nvSpPr>
            <xdr:cNvPr id="4234" name="AddedMember1_12"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105</xdr:row>
          <xdr:rowOff>47625</xdr:rowOff>
        </xdr:from>
        <xdr:to>
          <xdr:col>13</xdr:col>
          <xdr:colOff>781050</xdr:colOff>
          <xdr:row>107</xdr:row>
          <xdr:rowOff>0</xdr:rowOff>
        </xdr:to>
        <xdr:sp macro="" textlink="">
          <xdr:nvSpPr>
            <xdr:cNvPr id="4235" name="ChangeMember1_12"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105</xdr:row>
          <xdr:rowOff>47625</xdr:rowOff>
        </xdr:from>
        <xdr:to>
          <xdr:col>14</xdr:col>
          <xdr:colOff>781050</xdr:colOff>
          <xdr:row>107</xdr:row>
          <xdr:rowOff>0</xdr:rowOff>
        </xdr:to>
        <xdr:sp macro="" textlink="">
          <xdr:nvSpPr>
            <xdr:cNvPr id="4236" name="UpMember1_12"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105</xdr:row>
          <xdr:rowOff>47625</xdr:rowOff>
        </xdr:from>
        <xdr:to>
          <xdr:col>15</xdr:col>
          <xdr:colOff>790575</xdr:colOff>
          <xdr:row>107</xdr:row>
          <xdr:rowOff>0</xdr:rowOff>
        </xdr:to>
        <xdr:sp macro="" textlink="">
          <xdr:nvSpPr>
            <xdr:cNvPr id="4237" name="DownMember1_12"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109</xdr:row>
          <xdr:rowOff>0</xdr:rowOff>
        </xdr:from>
        <xdr:to>
          <xdr:col>12</xdr:col>
          <xdr:colOff>790575</xdr:colOff>
          <xdr:row>110</xdr:row>
          <xdr:rowOff>0</xdr:rowOff>
        </xdr:to>
        <xdr:sp macro="" textlink="">
          <xdr:nvSpPr>
            <xdr:cNvPr id="4239" name="AddedMember1_1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109</xdr:row>
          <xdr:rowOff>0</xdr:rowOff>
        </xdr:from>
        <xdr:to>
          <xdr:col>13</xdr:col>
          <xdr:colOff>781050</xdr:colOff>
          <xdr:row>110</xdr:row>
          <xdr:rowOff>0</xdr:rowOff>
        </xdr:to>
        <xdr:sp macro="" textlink="">
          <xdr:nvSpPr>
            <xdr:cNvPr id="4240" name="ChangeMember1_13"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109</xdr:row>
          <xdr:rowOff>0</xdr:rowOff>
        </xdr:from>
        <xdr:to>
          <xdr:col>14</xdr:col>
          <xdr:colOff>781050</xdr:colOff>
          <xdr:row>110</xdr:row>
          <xdr:rowOff>0</xdr:rowOff>
        </xdr:to>
        <xdr:sp macro="" textlink="">
          <xdr:nvSpPr>
            <xdr:cNvPr id="4241" name="UpMember1_13"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109</xdr:row>
          <xdr:rowOff>0</xdr:rowOff>
        </xdr:from>
        <xdr:to>
          <xdr:col>15</xdr:col>
          <xdr:colOff>790575</xdr:colOff>
          <xdr:row>110</xdr:row>
          <xdr:rowOff>0</xdr:rowOff>
        </xdr:to>
        <xdr:sp macro="" textlink="">
          <xdr:nvSpPr>
            <xdr:cNvPr id="4242" name="DownMember1_13"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112</xdr:row>
          <xdr:rowOff>0</xdr:rowOff>
        </xdr:from>
        <xdr:to>
          <xdr:col>12</xdr:col>
          <xdr:colOff>790575</xdr:colOff>
          <xdr:row>113</xdr:row>
          <xdr:rowOff>0</xdr:rowOff>
        </xdr:to>
        <xdr:sp macro="" textlink="">
          <xdr:nvSpPr>
            <xdr:cNvPr id="4244" name="AddedMember1_14"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112</xdr:row>
          <xdr:rowOff>0</xdr:rowOff>
        </xdr:from>
        <xdr:to>
          <xdr:col>13</xdr:col>
          <xdr:colOff>781050</xdr:colOff>
          <xdr:row>113</xdr:row>
          <xdr:rowOff>0</xdr:rowOff>
        </xdr:to>
        <xdr:sp macro="" textlink="">
          <xdr:nvSpPr>
            <xdr:cNvPr id="4245" name="ChangeMember1_14"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112</xdr:row>
          <xdr:rowOff>0</xdr:rowOff>
        </xdr:from>
        <xdr:to>
          <xdr:col>14</xdr:col>
          <xdr:colOff>781050</xdr:colOff>
          <xdr:row>113</xdr:row>
          <xdr:rowOff>0</xdr:rowOff>
        </xdr:to>
        <xdr:sp macro="" textlink="">
          <xdr:nvSpPr>
            <xdr:cNvPr id="4246" name="UpMember1_14"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112</xdr:row>
          <xdr:rowOff>0</xdr:rowOff>
        </xdr:from>
        <xdr:to>
          <xdr:col>15</xdr:col>
          <xdr:colOff>790575</xdr:colOff>
          <xdr:row>113</xdr:row>
          <xdr:rowOff>0</xdr:rowOff>
        </xdr:to>
        <xdr:sp macro="" textlink="">
          <xdr:nvSpPr>
            <xdr:cNvPr id="4247" name="DownMember1_14"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115</xdr:row>
          <xdr:rowOff>0</xdr:rowOff>
        </xdr:from>
        <xdr:to>
          <xdr:col>12</xdr:col>
          <xdr:colOff>790575</xdr:colOff>
          <xdr:row>116</xdr:row>
          <xdr:rowOff>9525</xdr:rowOff>
        </xdr:to>
        <xdr:sp macro="" textlink="">
          <xdr:nvSpPr>
            <xdr:cNvPr id="4249" name="AddedMember1_15"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115</xdr:row>
          <xdr:rowOff>0</xdr:rowOff>
        </xdr:from>
        <xdr:to>
          <xdr:col>13</xdr:col>
          <xdr:colOff>781050</xdr:colOff>
          <xdr:row>116</xdr:row>
          <xdr:rowOff>9525</xdr:rowOff>
        </xdr:to>
        <xdr:sp macro="" textlink="">
          <xdr:nvSpPr>
            <xdr:cNvPr id="4250" name="ChangeMember1_15"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115</xdr:row>
          <xdr:rowOff>0</xdr:rowOff>
        </xdr:from>
        <xdr:to>
          <xdr:col>14</xdr:col>
          <xdr:colOff>781050</xdr:colOff>
          <xdr:row>116</xdr:row>
          <xdr:rowOff>9525</xdr:rowOff>
        </xdr:to>
        <xdr:sp macro="" textlink="">
          <xdr:nvSpPr>
            <xdr:cNvPr id="4251" name="UpMember1_1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115</xdr:row>
          <xdr:rowOff>0</xdr:rowOff>
        </xdr:from>
        <xdr:to>
          <xdr:col>15</xdr:col>
          <xdr:colOff>790575</xdr:colOff>
          <xdr:row>116</xdr:row>
          <xdr:rowOff>9525</xdr:rowOff>
        </xdr:to>
        <xdr:sp macro="" textlink="">
          <xdr:nvSpPr>
            <xdr:cNvPr id="4252" name="DownMember1_15"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117</xdr:row>
          <xdr:rowOff>47625</xdr:rowOff>
        </xdr:from>
        <xdr:to>
          <xdr:col>12</xdr:col>
          <xdr:colOff>790575</xdr:colOff>
          <xdr:row>119</xdr:row>
          <xdr:rowOff>0</xdr:rowOff>
        </xdr:to>
        <xdr:sp macro="" textlink="">
          <xdr:nvSpPr>
            <xdr:cNvPr id="4254" name="AddedMember1_16" hidden="1">
              <a:extLst>
                <a:ext uri="{63B3BB69-23CF-44E3-9099-C40C66FF867C}">
                  <a14:compatExt spid="_x0000_s4254"/>
                </a:ext>
                <a:ext uri="{FF2B5EF4-FFF2-40B4-BE49-F238E27FC236}">
                  <a16:creationId xmlns:a16="http://schemas.microsoft.com/office/drawing/2014/main" id="{00000000-0008-0000-0000-00009E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117</xdr:row>
          <xdr:rowOff>47625</xdr:rowOff>
        </xdr:from>
        <xdr:to>
          <xdr:col>13</xdr:col>
          <xdr:colOff>781050</xdr:colOff>
          <xdr:row>119</xdr:row>
          <xdr:rowOff>0</xdr:rowOff>
        </xdr:to>
        <xdr:sp macro="" textlink="">
          <xdr:nvSpPr>
            <xdr:cNvPr id="4255" name="ChangeMember1_16"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117</xdr:row>
          <xdr:rowOff>47625</xdr:rowOff>
        </xdr:from>
        <xdr:to>
          <xdr:col>14</xdr:col>
          <xdr:colOff>781050</xdr:colOff>
          <xdr:row>119</xdr:row>
          <xdr:rowOff>0</xdr:rowOff>
        </xdr:to>
        <xdr:sp macro="" textlink="">
          <xdr:nvSpPr>
            <xdr:cNvPr id="4256" name="UpMember1_16" hidden="1">
              <a:extLst>
                <a:ext uri="{63B3BB69-23CF-44E3-9099-C40C66FF867C}">
                  <a14:compatExt spid="_x0000_s4256"/>
                </a:ext>
                <a:ext uri="{FF2B5EF4-FFF2-40B4-BE49-F238E27FC236}">
                  <a16:creationId xmlns:a16="http://schemas.microsoft.com/office/drawing/2014/main" id="{00000000-0008-0000-0000-0000A0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117</xdr:row>
          <xdr:rowOff>47625</xdr:rowOff>
        </xdr:from>
        <xdr:to>
          <xdr:col>15</xdr:col>
          <xdr:colOff>790575</xdr:colOff>
          <xdr:row>119</xdr:row>
          <xdr:rowOff>0</xdr:rowOff>
        </xdr:to>
        <xdr:sp macro="" textlink="">
          <xdr:nvSpPr>
            <xdr:cNvPr id="4257" name="DownMember1_16"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121</xdr:row>
          <xdr:rowOff>0</xdr:rowOff>
        </xdr:from>
        <xdr:to>
          <xdr:col>12</xdr:col>
          <xdr:colOff>790575</xdr:colOff>
          <xdr:row>122</xdr:row>
          <xdr:rowOff>0</xdr:rowOff>
        </xdr:to>
        <xdr:sp macro="" textlink="">
          <xdr:nvSpPr>
            <xdr:cNvPr id="4259" name="AddedMember1_17"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121</xdr:row>
          <xdr:rowOff>0</xdr:rowOff>
        </xdr:from>
        <xdr:to>
          <xdr:col>13</xdr:col>
          <xdr:colOff>781050</xdr:colOff>
          <xdr:row>122</xdr:row>
          <xdr:rowOff>0</xdr:rowOff>
        </xdr:to>
        <xdr:sp macro="" textlink="">
          <xdr:nvSpPr>
            <xdr:cNvPr id="4260" name="ChangeMember1_17"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121</xdr:row>
          <xdr:rowOff>0</xdr:rowOff>
        </xdr:from>
        <xdr:to>
          <xdr:col>14</xdr:col>
          <xdr:colOff>781050</xdr:colOff>
          <xdr:row>122</xdr:row>
          <xdr:rowOff>0</xdr:rowOff>
        </xdr:to>
        <xdr:sp macro="" textlink="">
          <xdr:nvSpPr>
            <xdr:cNvPr id="4261" name="UpMember1_17" hidden="1">
              <a:extLst>
                <a:ext uri="{63B3BB69-23CF-44E3-9099-C40C66FF867C}">
                  <a14:compatExt spid="_x0000_s4261"/>
                </a:ext>
                <a:ext uri="{FF2B5EF4-FFF2-40B4-BE49-F238E27FC236}">
                  <a16:creationId xmlns:a16="http://schemas.microsoft.com/office/drawing/2014/main" id="{00000000-0008-0000-0000-0000A5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121</xdr:row>
          <xdr:rowOff>0</xdr:rowOff>
        </xdr:from>
        <xdr:to>
          <xdr:col>15</xdr:col>
          <xdr:colOff>790575</xdr:colOff>
          <xdr:row>122</xdr:row>
          <xdr:rowOff>0</xdr:rowOff>
        </xdr:to>
        <xdr:sp macro="" textlink="">
          <xdr:nvSpPr>
            <xdr:cNvPr id="4262" name="DownMember1_17" hidden="1">
              <a:extLst>
                <a:ext uri="{63B3BB69-23CF-44E3-9099-C40C66FF867C}">
                  <a14:compatExt spid="_x0000_s4262"/>
                </a:ext>
                <a:ext uri="{FF2B5EF4-FFF2-40B4-BE49-F238E27FC236}">
                  <a16:creationId xmlns:a16="http://schemas.microsoft.com/office/drawing/2014/main" id="{00000000-0008-0000-0000-0000A6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124</xdr:row>
          <xdr:rowOff>0</xdr:rowOff>
        </xdr:from>
        <xdr:to>
          <xdr:col>12</xdr:col>
          <xdr:colOff>790575</xdr:colOff>
          <xdr:row>125</xdr:row>
          <xdr:rowOff>0</xdr:rowOff>
        </xdr:to>
        <xdr:sp macro="" textlink="">
          <xdr:nvSpPr>
            <xdr:cNvPr id="4264" name="AddedMember1_18" hidden="1">
              <a:extLst>
                <a:ext uri="{63B3BB69-23CF-44E3-9099-C40C66FF867C}">
                  <a14:compatExt spid="_x0000_s4264"/>
                </a:ext>
                <a:ext uri="{FF2B5EF4-FFF2-40B4-BE49-F238E27FC236}">
                  <a16:creationId xmlns:a16="http://schemas.microsoft.com/office/drawing/2014/main" id="{00000000-0008-0000-0000-0000A8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124</xdr:row>
          <xdr:rowOff>0</xdr:rowOff>
        </xdr:from>
        <xdr:to>
          <xdr:col>13</xdr:col>
          <xdr:colOff>781050</xdr:colOff>
          <xdr:row>125</xdr:row>
          <xdr:rowOff>0</xdr:rowOff>
        </xdr:to>
        <xdr:sp macro="" textlink="">
          <xdr:nvSpPr>
            <xdr:cNvPr id="4265" name="ChangeMember1_18" hidden="1">
              <a:extLst>
                <a:ext uri="{63B3BB69-23CF-44E3-9099-C40C66FF867C}">
                  <a14:compatExt spid="_x0000_s4265"/>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124</xdr:row>
          <xdr:rowOff>0</xdr:rowOff>
        </xdr:from>
        <xdr:to>
          <xdr:col>14</xdr:col>
          <xdr:colOff>781050</xdr:colOff>
          <xdr:row>125</xdr:row>
          <xdr:rowOff>0</xdr:rowOff>
        </xdr:to>
        <xdr:sp macro="" textlink="">
          <xdr:nvSpPr>
            <xdr:cNvPr id="4266" name="UpMember1_18"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124</xdr:row>
          <xdr:rowOff>0</xdr:rowOff>
        </xdr:from>
        <xdr:to>
          <xdr:col>15</xdr:col>
          <xdr:colOff>790575</xdr:colOff>
          <xdr:row>125</xdr:row>
          <xdr:rowOff>0</xdr:rowOff>
        </xdr:to>
        <xdr:sp macro="" textlink="">
          <xdr:nvSpPr>
            <xdr:cNvPr id="4267" name="DownMember1_18"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126</xdr:row>
          <xdr:rowOff>47625</xdr:rowOff>
        </xdr:from>
        <xdr:to>
          <xdr:col>12</xdr:col>
          <xdr:colOff>790575</xdr:colOff>
          <xdr:row>127</xdr:row>
          <xdr:rowOff>190500</xdr:rowOff>
        </xdr:to>
        <xdr:sp macro="" textlink="">
          <xdr:nvSpPr>
            <xdr:cNvPr id="4269" name="AddedMember1_19"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126</xdr:row>
          <xdr:rowOff>47625</xdr:rowOff>
        </xdr:from>
        <xdr:to>
          <xdr:col>13</xdr:col>
          <xdr:colOff>781050</xdr:colOff>
          <xdr:row>127</xdr:row>
          <xdr:rowOff>190500</xdr:rowOff>
        </xdr:to>
        <xdr:sp macro="" textlink="">
          <xdr:nvSpPr>
            <xdr:cNvPr id="4270" name="ChangeMember1_19"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126</xdr:row>
          <xdr:rowOff>47625</xdr:rowOff>
        </xdr:from>
        <xdr:to>
          <xdr:col>14</xdr:col>
          <xdr:colOff>781050</xdr:colOff>
          <xdr:row>127</xdr:row>
          <xdr:rowOff>190500</xdr:rowOff>
        </xdr:to>
        <xdr:sp macro="" textlink="">
          <xdr:nvSpPr>
            <xdr:cNvPr id="4271" name="UpMember1_19"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126</xdr:row>
          <xdr:rowOff>47625</xdr:rowOff>
        </xdr:from>
        <xdr:to>
          <xdr:col>15</xdr:col>
          <xdr:colOff>790575</xdr:colOff>
          <xdr:row>127</xdr:row>
          <xdr:rowOff>190500</xdr:rowOff>
        </xdr:to>
        <xdr:sp macro="" textlink="">
          <xdr:nvSpPr>
            <xdr:cNvPr id="4272" name="DownMember1_19" hidden="1">
              <a:extLst>
                <a:ext uri="{63B3BB69-23CF-44E3-9099-C40C66FF867C}">
                  <a14:compatExt spid="_x0000_s4272"/>
                </a:ext>
                <a:ext uri="{FF2B5EF4-FFF2-40B4-BE49-F238E27FC236}">
                  <a16:creationId xmlns:a16="http://schemas.microsoft.com/office/drawing/2014/main" id="{00000000-0008-0000-0000-0000B0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129</xdr:row>
          <xdr:rowOff>47625</xdr:rowOff>
        </xdr:from>
        <xdr:to>
          <xdr:col>12</xdr:col>
          <xdr:colOff>790575</xdr:colOff>
          <xdr:row>131</xdr:row>
          <xdr:rowOff>0</xdr:rowOff>
        </xdr:to>
        <xdr:sp macro="" textlink="">
          <xdr:nvSpPr>
            <xdr:cNvPr id="4274" name="AddedMember1_20"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129</xdr:row>
          <xdr:rowOff>47625</xdr:rowOff>
        </xdr:from>
        <xdr:to>
          <xdr:col>13</xdr:col>
          <xdr:colOff>781050</xdr:colOff>
          <xdr:row>131</xdr:row>
          <xdr:rowOff>0</xdr:rowOff>
        </xdr:to>
        <xdr:sp macro="" textlink="">
          <xdr:nvSpPr>
            <xdr:cNvPr id="4275" name="ChangeMember1_20" hidden="1">
              <a:extLst>
                <a:ext uri="{63B3BB69-23CF-44E3-9099-C40C66FF867C}">
                  <a14:compatExt spid="_x0000_s4275"/>
                </a:ext>
                <a:ext uri="{FF2B5EF4-FFF2-40B4-BE49-F238E27FC236}">
                  <a16:creationId xmlns:a16="http://schemas.microsoft.com/office/drawing/2014/main" id="{00000000-0008-0000-0000-0000B3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129</xdr:row>
          <xdr:rowOff>47625</xdr:rowOff>
        </xdr:from>
        <xdr:to>
          <xdr:col>14</xdr:col>
          <xdr:colOff>781050</xdr:colOff>
          <xdr:row>131</xdr:row>
          <xdr:rowOff>0</xdr:rowOff>
        </xdr:to>
        <xdr:sp macro="" textlink="">
          <xdr:nvSpPr>
            <xdr:cNvPr id="4276" name="UpMember1_20"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129</xdr:row>
          <xdr:rowOff>47625</xdr:rowOff>
        </xdr:from>
        <xdr:to>
          <xdr:col>15</xdr:col>
          <xdr:colOff>790575</xdr:colOff>
          <xdr:row>131</xdr:row>
          <xdr:rowOff>0</xdr:rowOff>
        </xdr:to>
        <xdr:sp macro="" textlink="">
          <xdr:nvSpPr>
            <xdr:cNvPr id="4277" name="DownMember1_20"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133</xdr:row>
          <xdr:rowOff>0</xdr:rowOff>
        </xdr:from>
        <xdr:to>
          <xdr:col>12</xdr:col>
          <xdr:colOff>790575</xdr:colOff>
          <xdr:row>134</xdr:row>
          <xdr:rowOff>0</xdr:rowOff>
        </xdr:to>
        <xdr:sp macro="" textlink="">
          <xdr:nvSpPr>
            <xdr:cNvPr id="4279" name="AddedMember1_21" hidden="1">
              <a:extLst>
                <a:ext uri="{63B3BB69-23CF-44E3-9099-C40C66FF867C}">
                  <a14:compatExt spid="_x0000_s4279"/>
                </a:ext>
                <a:ext uri="{FF2B5EF4-FFF2-40B4-BE49-F238E27FC236}">
                  <a16:creationId xmlns:a16="http://schemas.microsoft.com/office/drawing/2014/main" id="{00000000-0008-0000-0000-0000B7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133</xdr:row>
          <xdr:rowOff>0</xdr:rowOff>
        </xdr:from>
        <xdr:to>
          <xdr:col>13</xdr:col>
          <xdr:colOff>781050</xdr:colOff>
          <xdr:row>134</xdr:row>
          <xdr:rowOff>0</xdr:rowOff>
        </xdr:to>
        <xdr:sp macro="" textlink="">
          <xdr:nvSpPr>
            <xdr:cNvPr id="4280" name="ChangeMember1_21"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133</xdr:row>
          <xdr:rowOff>0</xdr:rowOff>
        </xdr:from>
        <xdr:to>
          <xdr:col>14</xdr:col>
          <xdr:colOff>781050</xdr:colOff>
          <xdr:row>134</xdr:row>
          <xdr:rowOff>0</xdr:rowOff>
        </xdr:to>
        <xdr:sp macro="" textlink="">
          <xdr:nvSpPr>
            <xdr:cNvPr id="4281" name="UpMember1_21"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133</xdr:row>
          <xdr:rowOff>0</xdr:rowOff>
        </xdr:from>
        <xdr:to>
          <xdr:col>15</xdr:col>
          <xdr:colOff>790575</xdr:colOff>
          <xdr:row>134</xdr:row>
          <xdr:rowOff>0</xdr:rowOff>
        </xdr:to>
        <xdr:sp macro="" textlink="">
          <xdr:nvSpPr>
            <xdr:cNvPr id="4282" name="DownMember1_21"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136</xdr:row>
          <xdr:rowOff>0</xdr:rowOff>
        </xdr:from>
        <xdr:to>
          <xdr:col>12</xdr:col>
          <xdr:colOff>790575</xdr:colOff>
          <xdr:row>137</xdr:row>
          <xdr:rowOff>0</xdr:rowOff>
        </xdr:to>
        <xdr:sp macro="" textlink="">
          <xdr:nvSpPr>
            <xdr:cNvPr id="4284" name="AddedMember1_22" hidden="1">
              <a:extLst>
                <a:ext uri="{63B3BB69-23CF-44E3-9099-C40C66FF867C}">
                  <a14:compatExt spid="_x0000_s4284"/>
                </a:ext>
                <a:ext uri="{FF2B5EF4-FFF2-40B4-BE49-F238E27FC236}">
                  <a16:creationId xmlns:a16="http://schemas.microsoft.com/office/drawing/2014/main" id="{00000000-0008-0000-0000-0000BC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136</xdr:row>
          <xdr:rowOff>0</xdr:rowOff>
        </xdr:from>
        <xdr:to>
          <xdr:col>13</xdr:col>
          <xdr:colOff>781050</xdr:colOff>
          <xdr:row>137</xdr:row>
          <xdr:rowOff>0</xdr:rowOff>
        </xdr:to>
        <xdr:sp macro="" textlink="">
          <xdr:nvSpPr>
            <xdr:cNvPr id="4285" name="ChangeMember1_22"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136</xdr:row>
          <xdr:rowOff>0</xdr:rowOff>
        </xdr:from>
        <xdr:to>
          <xdr:col>14</xdr:col>
          <xdr:colOff>781050</xdr:colOff>
          <xdr:row>137</xdr:row>
          <xdr:rowOff>0</xdr:rowOff>
        </xdr:to>
        <xdr:sp macro="" textlink="">
          <xdr:nvSpPr>
            <xdr:cNvPr id="4286" name="UpMember1_22" hidden="1">
              <a:extLst>
                <a:ext uri="{63B3BB69-23CF-44E3-9099-C40C66FF867C}">
                  <a14:compatExt spid="_x0000_s4286"/>
                </a:ext>
                <a:ext uri="{FF2B5EF4-FFF2-40B4-BE49-F238E27FC236}">
                  <a16:creationId xmlns:a16="http://schemas.microsoft.com/office/drawing/2014/main" id="{00000000-0008-0000-0000-0000BE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136</xdr:row>
          <xdr:rowOff>0</xdr:rowOff>
        </xdr:from>
        <xdr:to>
          <xdr:col>15</xdr:col>
          <xdr:colOff>790575</xdr:colOff>
          <xdr:row>137</xdr:row>
          <xdr:rowOff>0</xdr:rowOff>
        </xdr:to>
        <xdr:sp macro="" textlink="">
          <xdr:nvSpPr>
            <xdr:cNvPr id="4287" name="DownMember1_22" hidden="1">
              <a:extLst>
                <a:ext uri="{63B3BB69-23CF-44E3-9099-C40C66FF867C}">
                  <a14:compatExt spid="_x0000_s4287"/>
                </a:ext>
                <a:ext uri="{FF2B5EF4-FFF2-40B4-BE49-F238E27FC236}">
                  <a16:creationId xmlns:a16="http://schemas.microsoft.com/office/drawing/2014/main" id="{00000000-0008-0000-0000-0000BF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139</xdr:row>
          <xdr:rowOff>0</xdr:rowOff>
        </xdr:from>
        <xdr:to>
          <xdr:col>12</xdr:col>
          <xdr:colOff>790575</xdr:colOff>
          <xdr:row>140</xdr:row>
          <xdr:rowOff>9525</xdr:rowOff>
        </xdr:to>
        <xdr:sp macro="" textlink="">
          <xdr:nvSpPr>
            <xdr:cNvPr id="4289" name="AddedMember1_23" hidden="1">
              <a:extLst>
                <a:ext uri="{63B3BB69-23CF-44E3-9099-C40C66FF867C}">
                  <a14:compatExt spid="_x0000_s4289"/>
                </a:ext>
                <a:ext uri="{FF2B5EF4-FFF2-40B4-BE49-F238E27FC236}">
                  <a16:creationId xmlns:a16="http://schemas.microsoft.com/office/drawing/2014/main" id="{00000000-0008-0000-0000-0000C1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139</xdr:row>
          <xdr:rowOff>0</xdr:rowOff>
        </xdr:from>
        <xdr:to>
          <xdr:col>13</xdr:col>
          <xdr:colOff>781050</xdr:colOff>
          <xdr:row>140</xdr:row>
          <xdr:rowOff>9525</xdr:rowOff>
        </xdr:to>
        <xdr:sp macro="" textlink="">
          <xdr:nvSpPr>
            <xdr:cNvPr id="4290" name="ChangeMember1_23" hidden="1">
              <a:extLst>
                <a:ext uri="{63B3BB69-23CF-44E3-9099-C40C66FF867C}">
                  <a14:compatExt spid="_x0000_s4290"/>
                </a:ext>
                <a:ext uri="{FF2B5EF4-FFF2-40B4-BE49-F238E27FC236}">
                  <a16:creationId xmlns:a16="http://schemas.microsoft.com/office/drawing/2014/main" id="{00000000-0008-0000-0000-0000C2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139</xdr:row>
          <xdr:rowOff>0</xdr:rowOff>
        </xdr:from>
        <xdr:to>
          <xdr:col>14</xdr:col>
          <xdr:colOff>781050</xdr:colOff>
          <xdr:row>140</xdr:row>
          <xdr:rowOff>9525</xdr:rowOff>
        </xdr:to>
        <xdr:sp macro="" textlink="">
          <xdr:nvSpPr>
            <xdr:cNvPr id="4291" name="UpMember1_23" hidden="1">
              <a:extLst>
                <a:ext uri="{63B3BB69-23CF-44E3-9099-C40C66FF867C}">
                  <a14:compatExt spid="_x0000_s4291"/>
                </a:ext>
                <a:ext uri="{FF2B5EF4-FFF2-40B4-BE49-F238E27FC236}">
                  <a16:creationId xmlns:a16="http://schemas.microsoft.com/office/drawing/2014/main" id="{00000000-0008-0000-0000-0000C3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139</xdr:row>
          <xdr:rowOff>0</xdr:rowOff>
        </xdr:from>
        <xdr:to>
          <xdr:col>15</xdr:col>
          <xdr:colOff>790575</xdr:colOff>
          <xdr:row>140</xdr:row>
          <xdr:rowOff>9525</xdr:rowOff>
        </xdr:to>
        <xdr:sp macro="" textlink="">
          <xdr:nvSpPr>
            <xdr:cNvPr id="4292" name="DownMember1_23" hidden="1">
              <a:extLst>
                <a:ext uri="{63B3BB69-23CF-44E3-9099-C40C66FF867C}">
                  <a14:compatExt spid="_x0000_s4292"/>
                </a:ext>
                <a:ext uri="{FF2B5EF4-FFF2-40B4-BE49-F238E27FC236}">
                  <a16:creationId xmlns:a16="http://schemas.microsoft.com/office/drawing/2014/main" id="{00000000-0008-0000-0000-0000C4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1485900</xdr:colOff>
          <xdr:row>4</xdr:row>
          <xdr:rowOff>57150</xdr:rowOff>
        </xdr:from>
        <xdr:to>
          <xdr:col>7</xdr:col>
          <xdr:colOff>1609725</xdr:colOff>
          <xdr:row>4</xdr:row>
          <xdr:rowOff>333375</xdr:rowOff>
        </xdr:to>
        <xdr:sp macro="" textlink="">
          <xdr:nvSpPr>
            <xdr:cNvPr id="2049" name="cbApplyLevelFormatting"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333375</xdr:rowOff>
        </xdr:from>
        <xdr:to>
          <xdr:col>3</xdr:col>
          <xdr:colOff>2543175</xdr:colOff>
          <xdr:row>6</xdr:row>
          <xdr:rowOff>0</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t-EE" sz="800" b="0" i="0" u="none" strike="noStrike" baseline="0">
                  <a:solidFill>
                    <a:srgbClr val="000000"/>
                  </a:solidFill>
                  <a:latin typeface="Tahoma"/>
                  <a:ea typeface="Tahoma"/>
                  <a:cs typeface="Tahoma"/>
                </a:rPr>
                <a:t>Group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5</xdr:row>
          <xdr:rowOff>57150</xdr:rowOff>
        </xdr:from>
        <xdr:to>
          <xdr:col>3</xdr:col>
          <xdr:colOff>2352675</xdr:colOff>
          <xdr:row>5</xdr:row>
          <xdr:rowOff>266700</xdr:rowOff>
        </xdr:to>
        <xdr:sp macro="" textlink="">
          <xdr:nvSpPr>
            <xdr:cNvPr id="2051" name="obLevelRowFirst"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5</xdr:row>
          <xdr:rowOff>57150</xdr:rowOff>
        </xdr:from>
        <xdr:to>
          <xdr:col>3</xdr:col>
          <xdr:colOff>200025</xdr:colOff>
          <xdr:row>5</xdr:row>
          <xdr:rowOff>266700</xdr:rowOff>
        </xdr:to>
        <xdr:sp macro="" textlink="">
          <xdr:nvSpPr>
            <xdr:cNvPr id="2052" name="obLevelColumnFirst"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2486025</xdr:colOff>
          <xdr:row>4</xdr:row>
          <xdr:rowOff>333375</xdr:rowOff>
        </xdr:from>
        <xdr:to>
          <xdr:col>8</xdr:col>
          <xdr:colOff>0</xdr:colOff>
          <xdr:row>6</xdr:row>
          <xdr:rowOff>0</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t-EE" sz="800" b="0" i="0" u="none" strike="noStrike" baseline="0">
                  <a:solidFill>
                    <a:srgbClr val="000000"/>
                  </a:solidFill>
                  <a:latin typeface="Tahoma"/>
                  <a:ea typeface="Tahoma"/>
                  <a:cs typeface="Tahoma"/>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3962400</xdr:colOff>
          <xdr:row>5</xdr:row>
          <xdr:rowOff>57150</xdr:rowOff>
        </xdr:from>
        <xdr:to>
          <xdr:col>5</xdr:col>
          <xdr:colOff>238125</xdr:colOff>
          <xdr:row>5</xdr:row>
          <xdr:rowOff>266700</xdr:rowOff>
        </xdr:to>
        <xdr:sp macro="" textlink="">
          <xdr:nvSpPr>
            <xdr:cNvPr id="2054" name="obRelativeLevelHierarchy"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Relative Levels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2514600</xdr:colOff>
          <xdr:row>5</xdr:row>
          <xdr:rowOff>57150</xdr:rowOff>
        </xdr:from>
        <xdr:to>
          <xdr:col>3</xdr:col>
          <xdr:colOff>3943350</xdr:colOff>
          <xdr:row>5</xdr:row>
          <xdr:rowOff>266700</xdr:rowOff>
        </xdr:to>
        <xdr:sp macro="" textlink="">
          <xdr:nvSpPr>
            <xdr:cNvPr id="2055" name="obDatabaseLevelHierarchy"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Structure Levels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xdr:row>
          <xdr:rowOff>333375</xdr:rowOff>
        </xdr:from>
        <xdr:to>
          <xdr:col>11</xdr:col>
          <xdr:colOff>2781300</xdr:colOff>
          <xdr:row>5</xdr:row>
          <xdr:rowOff>323850</xdr:rowOff>
        </xdr:to>
        <xdr:sp macro="" textlink="">
          <xdr:nvSpPr>
            <xdr:cNvPr id="2056" name="cbApplyLevelFromTopToBottom"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Start formatting from the lowest level displayed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xdr:row>
          <xdr:rowOff>142875</xdr:rowOff>
        </xdr:from>
        <xdr:to>
          <xdr:col>11</xdr:col>
          <xdr:colOff>1285875</xdr:colOff>
          <xdr:row>28</xdr:row>
          <xdr:rowOff>123825</xdr:rowOff>
        </xdr:to>
        <xdr:sp macro="" textlink="">
          <xdr:nvSpPr>
            <xdr:cNvPr id="2057" name="LVL1tbFormattingByLevel"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18288" rIns="0" bIns="0" anchor="t" upright="1"/>
            <a:lstStyle/>
            <a:p>
              <a:pPr algn="l" rtl="0">
                <a:defRPr sz="1000"/>
              </a:pPr>
              <a:r>
                <a:rPr lang="et-EE" sz="800" b="0" i="0" u="none" strike="noStrike" baseline="0">
                  <a:solidFill>
                    <a:srgbClr val="000000"/>
                  </a:solidFill>
                  <a:latin typeface="Tahoma"/>
                  <a:ea typeface="Tahoma"/>
                  <a:cs typeface="Tahoma"/>
                </a:rPr>
                <a:t>Apply Format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0</xdr:rowOff>
        </xdr:from>
        <xdr:to>
          <xdr:col>12</xdr:col>
          <xdr:colOff>9525</xdr:colOff>
          <xdr:row>29</xdr:row>
          <xdr:rowOff>0</xdr:rowOff>
        </xdr:to>
        <xdr:sp macro="" textlink="">
          <xdr:nvSpPr>
            <xdr:cNvPr id="2058" name="Group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t-EE" sz="800" b="0" i="0" u="none" strike="noStrike" baseline="0">
                  <a:solidFill>
                    <a:srgbClr val="000000"/>
                  </a:solidFill>
                  <a:latin typeface="Tahoma"/>
                  <a:ea typeface="Tahoma"/>
                  <a:cs typeface="Tahoma"/>
                </a:rPr>
                <a:t>Group Box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27</xdr:row>
          <xdr:rowOff>238125</xdr:rowOff>
        </xdr:from>
        <xdr:to>
          <xdr:col>11</xdr:col>
          <xdr:colOff>2295525</xdr:colOff>
          <xdr:row>28</xdr:row>
          <xdr:rowOff>171450</xdr:rowOff>
        </xdr:to>
        <xdr:sp macro="" textlink="">
          <xdr:nvSpPr>
            <xdr:cNvPr id="2059" name="obLevelOuterFirst"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Outer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27</xdr:row>
          <xdr:rowOff>19050</xdr:rowOff>
        </xdr:from>
        <xdr:to>
          <xdr:col>11</xdr:col>
          <xdr:colOff>2295525</xdr:colOff>
          <xdr:row>27</xdr:row>
          <xdr:rowOff>247650</xdr:rowOff>
        </xdr:to>
        <xdr:sp macro="" textlink="">
          <xdr:nvSpPr>
            <xdr:cNvPr id="2060" name="obLevelInnerFirst"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Inner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30</xdr:row>
          <xdr:rowOff>0</xdr:rowOff>
        </xdr:from>
        <xdr:to>
          <xdr:col>2</xdr:col>
          <xdr:colOff>1162050</xdr:colOff>
          <xdr:row>32</xdr:row>
          <xdr:rowOff>38100</xdr:rowOff>
        </xdr:to>
        <xdr:sp macro="" textlink="">
          <xdr:nvSpPr>
            <xdr:cNvPr id="2061" name="cbUseDefaultLevelFirst"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33</xdr:row>
          <xdr:rowOff>0</xdr:rowOff>
        </xdr:from>
        <xdr:to>
          <xdr:col>2</xdr:col>
          <xdr:colOff>1162050</xdr:colOff>
          <xdr:row>35</xdr:row>
          <xdr:rowOff>38100</xdr:rowOff>
        </xdr:to>
        <xdr:sp macro="" textlink="">
          <xdr:nvSpPr>
            <xdr:cNvPr id="2062" name="cbUseLeafLevelFirst"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36</xdr:row>
          <xdr:rowOff>38100</xdr:rowOff>
        </xdr:from>
        <xdr:to>
          <xdr:col>2</xdr:col>
          <xdr:colOff>1162050</xdr:colOff>
          <xdr:row>37</xdr:row>
          <xdr:rowOff>114300</xdr:rowOff>
        </xdr:to>
        <xdr:sp macro="" textlink="">
          <xdr:nvSpPr>
            <xdr:cNvPr id="2063" name="cbUseSpecificLevelFirst"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46</xdr:row>
          <xdr:rowOff>38100</xdr:rowOff>
        </xdr:from>
        <xdr:to>
          <xdr:col>3</xdr:col>
          <xdr:colOff>2428875</xdr:colOff>
          <xdr:row>47</xdr:row>
          <xdr:rowOff>0</xdr:rowOff>
        </xdr:to>
        <xdr:sp macro="" textlink="">
          <xdr:nvSpPr>
            <xdr:cNvPr id="2064" name="AddLevelFirst"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Add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2533650</xdr:colOff>
          <xdr:row>46</xdr:row>
          <xdr:rowOff>38100</xdr:rowOff>
        </xdr:from>
        <xdr:to>
          <xdr:col>3</xdr:col>
          <xdr:colOff>4905375</xdr:colOff>
          <xdr:row>47</xdr:row>
          <xdr:rowOff>0</xdr:rowOff>
        </xdr:to>
        <xdr:sp macro="" textlink="">
          <xdr:nvSpPr>
            <xdr:cNvPr id="2065" name="RemoveLevelFirst"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 Last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6</xdr:row>
          <xdr:rowOff>133350</xdr:rowOff>
        </xdr:from>
        <xdr:to>
          <xdr:col>11</xdr:col>
          <xdr:colOff>1285875</xdr:colOff>
          <xdr:row>7</xdr:row>
          <xdr:rowOff>123825</xdr:rowOff>
        </xdr:to>
        <xdr:sp macro="" textlink="">
          <xdr:nvSpPr>
            <xdr:cNvPr id="2066" name="LVL2tbFormattingByLevel"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18288" rIns="0" bIns="0" anchor="t" upright="1"/>
            <a:lstStyle/>
            <a:p>
              <a:pPr algn="l" rtl="0">
                <a:defRPr sz="1000"/>
              </a:pPr>
              <a:r>
                <a:rPr lang="et-EE" sz="800" b="0" i="0" u="none" strike="noStrike" baseline="0">
                  <a:solidFill>
                    <a:srgbClr val="000000"/>
                  </a:solidFill>
                  <a:latin typeface="Tahoma"/>
                  <a:ea typeface="Tahoma"/>
                  <a:cs typeface="Tahoma"/>
                </a:rPr>
                <a:t>Apply Format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48</xdr:row>
          <xdr:rowOff>0</xdr:rowOff>
        </xdr:from>
        <xdr:to>
          <xdr:col>12</xdr:col>
          <xdr:colOff>9525</xdr:colOff>
          <xdr:row>50</xdr:row>
          <xdr:rowOff>85725</xdr:rowOff>
        </xdr:to>
        <xdr:sp macro="" textlink="">
          <xdr:nvSpPr>
            <xdr:cNvPr id="2067" name="Group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t-EE" sz="800" b="0" i="0" u="none" strike="noStrike" baseline="0">
                  <a:solidFill>
                    <a:srgbClr val="000000"/>
                  </a:solidFill>
                  <a:latin typeface="Tahoma"/>
                  <a:ea typeface="Tahoma"/>
                  <a:cs typeface="Tahoma"/>
                </a:rPr>
                <a:t>Group Box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6</xdr:row>
          <xdr:rowOff>228600</xdr:rowOff>
        </xdr:from>
        <xdr:to>
          <xdr:col>11</xdr:col>
          <xdr:colOff>2295525</xdr:colOff>
          <xdr:row>7</xdr:row>
          <xdr:rowOff>171450</xdr:rowOff>
        </xdr:to>
        <xdr:sp macro="" textlink="">
          <xdr:nvSpPr>
            <xdr:cNvPr id="2068" name="obLevelOuterSecond"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Outer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6</xdr:row>
          <xdr:rowOff>19050</xdr:rowOff>
        </xdr:from>
        <xdr:to>
          <xdr:col>11</xdr:col>
          <xdr:colOff>2295525</xdr:colOff>
          <xdr:row>6</xdr:row>
          <xdr:rowOff>238125</xdr:rowOff>
        </xdr:to>
        <xdr:sp macro="" textlink="">
          <xdr:nvSpPr>
            <xdr:cNvPr id="2069" name="obLevelInnerSecond"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Inner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200025</xdr:rowOff>
        </xdr:from>
        <xdr:to>
          <xdr:col>2</xdr:col>
          <xdr:colOff>1162050</xdr:colOff>
          <xdr:row>11</xdr:row>
          <xdr:rowOff>19050</xdr:rowOff>
        </xdr:to>
        <xdr:sp macro="" textlink="">
          <xdr:nvSpPr>
            <xdr:cNvPr id="2070" name="cbUseDefaultLevelSecond"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xdr:row>
          <xdr:rowOff>0</xdr:rowOff>
        </xdr:from>
        <xdr:to>
          <xdr:col>2</xdr:col>
          <xdr:colOff>1162050</xdr:colOff>
          <xdr:row>14</xdr:row>
          <xdr:rowOff>47625</xdr:rowOff>
        </xdr:to>
        <xdr:sp macro="" textlink="">
          <xdr:nvSpPr>
            <xdr:cNvPr id="2071" name="cbUseLeafLevelSecond"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19050</xdr:rowOff>
        </xdr:from>
        <xdr:to>
          <xdr:col>2</xdr:col>
          <xdr:colOff>1162050</xdr:colOff>
          <xdr:row>16</xdr:row>
          <xdr:rowOff>114300</xdr:rowOff>
        </xdr:to>
        <xdr:sp macro="" textlink="">
          <xdr:nvSpPr>
            <xdr:cNvPr id="2072" name="cbUseSpecificLevelSecond"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25</xdr:row>
          <xdr:rowOff>9525</xdr:rowOff>
        </xdr:from>
        <xdr:to>
          <xdr:col>3</xdr:col>
          <xdr:colOff>2428875</xdr:colOff>
          <xdr:row>25</xdr:row>
          <xdr:rowOff>266700</xdr:rowOff>
        </xdr:to>
        <xdr:sp macro="" textlink="">
          <xdr:nvSpPr>
            <xdr:cNvPr id="2073" name="AddLevelSecond"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Add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2533650</xdr:colOff>
          <xdr:row>25</xdr:row>
          <xdr:rowOff>9525</xdr:rowOff>
        </xdr:from>
        <xdr:to>
          <xdr:col>3</xdr:col>
          <xdr:colOff>4905375</xdr:colOff>
          <xdr:row>25</xdr:row>
          <xdr:rowOff>266700</xdr:rowOff>
        </xdr:to>
        <xdr:sp macro="" textlink="">
          <xdr:nvSpPr>
            <xdr:cNvPr id="2074" name="RemoveLevelSecond"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 Last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51</xdr:row>
          <xdr:rowOff>57150</xdr:rowOff>
        </xdr:from>
        <xdr:to>
          <xdr:col>9</xdr:col>
          <xdr:colOff>295275</xdr:colOff>
          <xdr:row>51</xdr:row>
          <xdr:rowOff>333375</xdr:rowOff>
        </xdr:to>
        <xdr:sp macro="" textlink="">
          <xdr:nvSpPr>
            <xdr:cNvPr id="2075" name="cbApplyMemberFormatting"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12</xdr:col>
          <xdr:colOff>9525</xdr:colOff>
          <xdr:row>53</xdr:row>
          <xdr:rowOff>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t-EE" sz="800" b="0" i="0" u="none" strike="noStrike" baseline="0">
                  <a:solidFill>
                    <a:srgbClr val="000000"/>
                  </a:solidFill>
                  <a:latin typeface="Tahoma"/>
                  <a:ea typeface="Tahoma"/>
                  <a:cs typeface="Tahoma"/>
                </a:rPr>
                <a:t>Group Box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52</xdr:row>
          <xdr:rowOff>57150</xdr:rowOff>
        </xdr:from>
        <xdr:to>
          <xdr:col>3</xdr:col>
          <xdr:colOff>2352675</xdr:colOff>
          <xdr:row>52</xdr:row>
          <xdr:rowOff>276225</xdr:rowOff>
        </xdr:to>
        <xdr:sp macro="" textlink="">
          <xdr:nvSpPr>
            <xdr:cNvPr id="2077" name="obMemberRowFirst"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52</xdr:row>
          <xdr:rowOff>57150</xdr:rowOff>
        </xdr:from>
        <xdr:to>
          <xdr:col>3</xdr:col>
          <xdr:colOff>200025</xdr:colOff>
          <xdr:row>52</xdr:row>
          <xdr:rowOff>276225</xdr:rowOff>
        </xdr:to>
        <xdr:sp macro="" textlink="">
          <xdr:nvSpPr>
            <xdr:cNvPr id="2078" name="obMemberColumnFirst"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55</xdr:row>
          <xdr:rowOff>0</xdr:rowOff>
        </xdr:from>
        <xdr:to>
          <xdr:col>2</xdr:col>
          <xdr:colOff>1162050</xdr:colOff>
          <xdr:row>57</xdr:row>
          <xdr:rowOff>38100</xdr:rowOff>
        </xdr:to>
        <xdr:sp macro="" textlink="">
          <xdr:nvSpPr>
            <xdr:cNvPr id="2079" name="cbApplyCustomMemberDefaultFirst"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58</xdr:row>
          <xdr:rowOff>0</xdr:rowOff>
        </xdr:from>
        <xdr:to>
          <xdr:col>2</xdr:col>
          <xdr:colOff>1162050</xdr:colOff>
          <xdr:row>60</xdr:row>
          <xdr:rowOff>38100</xdr:rowOff>
        </xdr:to>
        <xdr:sp macro="" textlink="">
          <xdr:nvSpPr>
            <xdr:cNvPr id="2080" name="cbApplyCalculatedMemberFirst"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61</xdr:row>
          <xdr:rowOff>9525</xdr:rowOff>
        </xdr:from>
        <xdr:to>
          <xdr:col>2</xdr:col>
          <xdr:colOff>1162050</xdr:colOff>
          <xdr:row>63</xdr:row>
          <xdr:rowOff>47625</xdr:rowOff>
        </xdr:to>
        <xdr:sp macro="" textlink="">
          <xdr:nvSpPr>
            <xdr:cNvPr id="2081" name="cbApplyImputableMemberFirst"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64</xdr:row>
          <xdr:rowOff>9525</xdr:rowOff>
        </xdr:from>
        <xdr:to>
          <xdr:col>2</xdr:col>
          <xdr:colOff>1162050</xdr:colOff>
          <xdr:row>66</xdr:row>
          <xdr:rowOff>47625</xdr:rowOff>
        </xdr:to>
        <xdr:sp macro="" textlink="">
          <xdr:nvSpPr>
            <xdr:cNvPr id="2082" name="cbApplyLocalMemberFirst"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67</xdr:row>
          <xdr:rowOff>9525</xdr:rowOff>
        </xdr:from>
        <xdr:to>
          <xdr:col>2</xdr:col>
          <xdr:colOff>1162050</xdr:colOff>
          <xdr:row>69</xdr:row>
          <xdr:rowOff>47625</xdr:rowOff>
        </xdr:to>
        <xdr:sp macro="" textlink="">
          <xdr:nvSpPr>
            <xdr:cNvPr id="2083" name="cbApplyChangedMemberFirst"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71</xdr:row>
          <xdr:rowOff>0</xdr:rowOff>
        </xdr:from>
        <xdr:to>
          <xdr:col>2</xdr:col>
          <xdr:colOff>1162050</xdr:colOff>
          <xdr:row>72</xdr:row>
          <xdr:rowOff>9525</xdr:rowOff>
        </xdr:to>
        <xdr:sp macro="" textlink="">
          <xdr:nvSpPr>
            <xdr:cNvPr id="2084" name="cbApplySpecificMemberFirst"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78</xdr:row>
          <xdr:rowOff>19050</xdr:rowOff>
        </xdr:from>
        <xdr:to>
          <xdr:col>3</xdr:col>
          <xdr:colOff>4895850</xdr:colOff>
          <xdr:row>79</xdr:row>
          <xdr:rowOff>0</xdr:rowOff>
        </xdr:to>
        <xdr:sp macro="" textlink="">
          <xdr:nvSpPr>
            <xdr:cNvPr id="2085" name="AddMemberFirst"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Add Member/Property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82</xdr:row>
          <xdr:rowOff>0</xdr:rowOff>
        </xdr:from>
        <xdr:to>
          <xdr:col>2</xdr:col>
          <xdr:colOff>1162050</xdr:colOff>
          <xdr:row>84</xdr:row>
          <xdr:rowOff>38100</xdr:rowOff>
        </xdr:to>
        <xdr:sp macro="" textlink="">
          <xdr:nvSpPr>
            <xdr:cNvPr id="2086" name="cbApplyCustomMemberDefaultSecond"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85</xdr:row>
          <xdr:rowOff>0</xdr:rowOff>
        </xdr:from>
        <xdr:to>
          <xdr:col>2</xdr:col>
          <xdr:colOff>1162050</xdr:colOff>
          <xdr:row>87</xdr:row>
          <xdr:rowOff>38100</xdr:rowOff>
        </xdr:to>
        <xdr:sp macro="" textlink="">
          <xdr:nvSpPr>
            <xdr:cNvPr id="2087" name="cbApplyCalculatedMemberSecond"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88</xdr:row>
          <xdr:rowOff>9525</xdr:rowOff>
        </xdr:from>
        <xdr:to>
          <xdr:col>2</xdr:col>
          <xdr:colOff>1162050</xdr:colOff>
          <xdr:row>90</xdr:row>
          <xdr:rowOff>47625</xdr:rowOff>
        </xdr:to>
        <xdr:sp macro="" textlink="">
          <xdr:nvSpPr>
            <xdr:cNvPr id="2088" name="cbApplyImputableMemberSecond"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91</xdr:row>
          <xdr:rowOff>9525</xdr:rowOff>
        </xdr:from>
        <xdr:to>
          <xdr:col>2</xdr:col>
          <xdr:colOff>1162050</xdr:colOff>
          <xdr:row>93</xdr:row>
          <xdr:rowOff>47625</xdr:rowOff>
        </xdr:to>
        <xdr:sp macro="" textlink="">
          <xdr:nvSpPr>
            <xdr:cNvPr id="2089" name="cbApplyLocalMemberSecond"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94</xdr:row>
          <xdr:rowOff>9525</xdr:rowOff>
        </xdr:from>
        <xdr:to>
          <xdr:col>2</xdr:col>
          <xdr:colOff>1162050</xdr:colOff>
          <xdr:row>96</xdr:row>
          <xdr:rowOff>47625</xdr:rowOff>
        </xdr:to>
        <xdr:sp macro="" textlink="">
          <xdr:nvSpPr>
            <xdr:cNvPr id="2090" name="cbApplyChangedMemberSecond"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98</xdr:row>
          <xdr:rowOff>0</xdr:rowOff>
        </xdr:from>
        <xdr:to>
          <xdr:col>2</xdr:col>
          <xdr:colOff>1162050</xdr:colOff>
          <xdr:row>99</xdr:row>
          <xdr:rowOff>9525</xdr:rowOff>
        </xdr:to>
        <xdr:sp macro="" textlink="">
          <xdr:nvSpPr>
            <xdr:cNvPr id="2091" name="cbApplySpecificMemberSecond"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108</xdr:row>
          <xdr:rowOff>38100</xdr:rowOff>
        </xdr:from>
        <xdr:to>
          <xdr:col>3</xdr:col>
          <xdr:colOff>4895850</xdr:colOff>
          <xdr:row>109</xdr:row>
          <xdr:rowOff>0</xdr:rowOff>
        </xdr:to>
        <xdr:sp macro="" textlink="">
          <xdr:nvSpPr>
            <xdr:cNvPr id="2092" name="AddMemberSecond"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Add Member/Property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1676400</xdr:colOff>
          <xdr:row>112</xdr:row>
          <xdr:rowOff>57150</xdr:rowOff>
        </xdr:from>
        <xdr:to>
          <xdr:col>7</xdr:col>
          <xdr:colOff>1800225</xdr:colOff>
          <xdr:row>112</xdr:row>
          <xdr:rowOff>333375</xdr:rowOff>
        </xdr:to>
        <xdr:sp macro="" textlink="">
          <xdr:nvSpPr>
            <xdr:cNvPr id="2093" name="cbApplyOddEvenFormatting"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19050</xdr:rowOff>
        </xdr:from>
        <xdr:to>
          <xdr:col>12</xdr:col>
          <xdr:colOff>9525</xdr:colOff>
          <xdr:row>114</xdr:row>
          <xdr:rowOff>19050</xdr:rowOff>
        </xdr:to>
        <xdr:sp macro="" textlink="">
          <xdr:nvSpPr>
            <xdr:cNvPr id="2094" name="Group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t-EE" sz="800" b="0" i="0" u="none" strike="noStrike" baseline="0">
                  <a:solidFill>
                    <a:srgbClr val="000000"/>
                  </a:solidFill>
                  <a:latin typeface="Tahoma"/>
                  <a:ea typeface="Tahoma"/>
                  <a:cs typeface="Tahoma"/>
                </a:rPr>
                <a:t>Group Box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113</xdr:row>
          <xdr:rowOff>76200</xdr:rowOff>
        </xdr:from>
        <xdr:to>
          <xdr:col>3</xdr:col>
          <xdr:colOff>2352675</xdr:colOff>
          <xdr:row>113</xdr:row>
          <xdr:rowOff>304800</xdr:rowOff>
        </xdr:to>
        <xdr:sp macro="" textlink="">
          <xdr:nvSpPr>
            <xdr:cNvPr id="2095" name="obOddEvenRowFirst"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113</xdr:row>
          <xdr:rowOff>76200</xdr:rowOff>
        </xdr:from>
        <xdr:to>
          <xdr:col>3</xdr:col>
          <xdr:colOff>200025</xdr:colOff>
          <xdr:row>113</xdr:row>
          <xdr:rowOff>304800</xdr:rowOff>
        </xdr:to>
        <xdr:sp macro="" textlink="">
          <xdr:nvSpPr>
            <xdr:cNvPr id="2096" name="obOddEvenColumnFirst"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124</xdr:row>
          <xdr:rowOff>19050</xdr:rowOff>
        </xdr:from>
        <xdr:to>
          <xdr:col>2</xdr:col>
          <xdr:colOff>1162050</xdr:colOff>
          <xdr:row>127</xdr:row>
          <xdr:rowOff>0</xdr:rowOff>
        </xdr:to>
        <xdr:sp macro="" textlink="">
          <xdr:nvSpPr>
            <xdr:cNvPr id="2097" name="cbUseOddFirst"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127</xdr:row>
          <xdr:rowOff>19050</xdr:rowOff>
        </xdr:from>
        <xdr:to>
          <xdr:col>2</xdr:col>
          <xdr:colOff>1162050</xdr:colOff>
          <xdr:row>130</xdr:row>
          <xdr:rowOff>0</xdr:rowOff>
        </xdr:to>
        <xdr:sp macro="" textlink="">
          <xdr:nvSpPr>
            <xdr:cNvPr id="2098" name="cbUseEvenFirst"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116</xdr:row>
          <xdr:rowOff>38100</xdr:rowOff>
        </xdr:from>
        <xdr:to>
          <xdr:col>2</xdr:col>
          <xdr:colOff>1162050</xdr:colOff>
          <xdr:row>119</xdr:row>
          <xdr:rowOff>9525</xdr:rowOff>
        </xdr:to>
        <xdr:sp macro="" textlink="">
          <xdr:nvSpPr>
            <xdr:cNvPr id="2099" name="cbUseOddSecond"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119</xdr:row>
          <xdr:rowOff>19050</xdr:rowOff>
        </xdr:from>
        <xdr:to>
          <xdr:col>2</xdr:col>
          <xdr:colOff>1162050</xdr:colOff>
          <xdr:row>122</xdr:row>
          <xdr:rowOff>0</xdr:rowOff>
        </xdr:to>
        <xdr:sp macro="" textlink="">
          <xdr:nvSpPr>
            <xdr:cNvPr id="2100" name="cbUseEvenSecond"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1524000</xdr:colOff>
          <xdr:row>132</xdr:row>
          <xdr:rowOff>57150</xdr:rowOff>
        </xdr:from>
        <xdr:to>
          <xdr:col>7</xdr:col>
          <xdr:colOff>1647825</xdr:colOff>
          <xdr:row>132</xdr:row>
          <xdr:rowOff>333375</xdr:rowOff>
        </xdr:to>
        <xdr:sp macro="" textlink="">
          <xdr:nvSpPr>
            <xdr:cNvPr id="2101" name="cbApplyPageHeaderFormatting"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135</xdr:row>
          <xdr:rowOff>19050</xdr:rowOff>
        </xdr:from>
        <xdr:to>
          <xdr:col>2</xdr:col>
          <xdr:colOff>1162050</xdr:colOff>
          <xdr:row>138</xdr:row>
          <xdr:rowOff>0</xdr:rowOff>
        </xdr:to>
        <xdr:sp macro="" textlink="">
          <xdr:nvSpPr>
            <xdr:cNvPr id="2102" name="cbUseDefaultPageHeaderFormat"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138</xdr:row>
          <xdr:rowOff>38100</xdr:rowOff>
        </xdr:from>
        <xdr:to>
          <xdr:col>2</xdr:col>
          <xdr:colOff>1162050</xdr:colOff>
          <xdr:row>140</xdr:row>
          <xdr:rowOff>0</xdr:rowOff>
        </xdr:to>
        <xdr:sp macro="" textlink="">
          <xdr:nvSpPr>
            <xdr:cNvPr id="2103" name="cbUseDimensionFormatting"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140</xdr:row>
          <xdr:rowOff>57150</xdr:rowOff>
        </xdr:from>
        <xdr:to>
          <xdr:col>3</xdr:col>
          <xdr:colOff>4895850</xdr:colOff>
          <xdr:row>141</xdr:row>
          <xdr:rowOff>19050</xdr:rowOff>
        </xdr:to>
        <xdr:sp macro="" textlink="">
          <xdr:nvSpPr>
            <xdr:cNvPr id="2104" name="AddDimension"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Add Dimension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73</xdr:row>
          <xdr:rowOff>0</xdr:rowOff>
        </xdr:from>
        <xdr:to>
          <xdr:col>12</xdr:col>
          <xdr:colOff>790575</xdr:colOff>
          <xdr:row>74</xdr:row>
          <xdr:rowOff>0</xdr:rowOff>
        </xdr:to>
        <xdr:sp macro="" textlink="">
          <xdr:nvSpPr>
            <xdr:cNvPr id="2111" name="AddedMember1_1"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73</xdr:row>
          <xdr:rowOff>0</xdr:rowOff>
        </xdr:from>
        <xdr:to>
          <xdr:col>13</xdr:col>
          <xdr:colOff>781050</xdr:colOff>
          <xdr:row>74</xdr:row>
          <xdr:rowOff>0</xdr:rowOff>
        </xdr:to>
        <xdr:sp macro="" textlink="">
          <xdr:nvSpPr>
            <xdr:cNvPr id="2112" name="ChangeMember1_1"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73</xdr:row>
          <xdr:rowOff>0</xdr:rowOff>
        </xdr:from>
        <xdr:to>
          <xdr:col>14</xdr:col>
          <xdr:colOff>781050</xdr:colOff>
          <xdr:row>74</xdr:row>
          <xdr:rowOff>0</xdr:rowOff>
        </xdr:to>
        <xdr:sp macro="" textlink="">
          <xdr:nvSpPr>
            <xdr:cNvPr id="2113" name="UpMember1_1"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73</xdr:row>
          <xdr:rowOff>0</xdr:rowOff>
        </xdr:from>
        <xdr:to>
          <xdr:col>15</xdr:col>
          <xdr:colOff>790575</xdr:colOff>
          <xdr:row>74</xdr:row>
          <xdr:rowOff>0</xdr:rowOff>
        </xdr:to>
        <xdr:sp macro="" textlink="">
          <xdr:nvSpPr>
            <xdr:cNvPr id="2114" name="DownMember1_1"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100</xdr:row>
          <xdr:rowOff>0</xdr:rowOff>
        </xdr:from>
        <xdr:to>
          <xdr:col>12</xdr:col>
          <xdr:colOff>790575</xdr:colOff>
          <xdr:row>101</xdr:row>
          <xdr:rowOff>0</xdr:rowOff>
        </xdr:to>
        <xdr:sp macro="" textlink="">
          <xdr:nvSpPr>
            <xdr:cNvPr id="2116" name="AddedMember2_1"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100</xdr:row>
          <xdr:rowOff>0</xdr:rowOff>
        </xdr:from>
        <xdr:to>
          <xdr:col>13</xdr:col>
          <xdr:colOff>781050</xdr:colOff>
          <xdr:row>101</xdr:row>
          <xdr:rowOff>0</xdr:rowOff>
        </xdr:to>
        <xdr:sp macro="" textlink="">
          <xdr:nvSpPr>
            <xdr:cNvPr id="2117" name="ChangeMember2_1"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100</xdr:row>
          <xdr:rowOff>0</xdr:rowOff>
        </xdr:from>
        <xdr:to>
          <xdr:col>14</xdr:col>
          <xdr:colOff>781050</xdr:colOff>
          <xdr:row>101</xdr:row>
          <xdr:rowOff>0</xdr:rowOff>
        </xdr:to>
        <xdr:sp macro="" textlink="">
          <xdr:nvSpPr>
            <xdr:cNvPr id="2118" name="UpMember2_1"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100</xdr:row>
          <xdr:rowOff>0</xdr:rowOff>
        </xdr:from>
        <xdr:to>
          <xdr:col>15</xdr:col>
          <xdr:colOff>790575</xdr:colOff>
          <xdr:row>101</xdr:row>
          <xdr:rowOff>0</xdr:rowOff>
        </xdr:to>
        <xdr:sp macro="" textlink="">
          <xdr:nvSpPr>
            <xdr:cNvPr id="2119" name="DownMember2_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102</xdr:row>
          <xdr:rowOff>47625</xdr:rowOff>
        </xdr:from>
        <xdr:to>
          <xdr:col>12</xdr:col>
          <xdr:colOff>790575</xdr:colOff>
          <xdr:row>104</xdr:row>
          <xdr:rowOff>0</xdr:rowOff>
        </xdr:to>
        <xdr:sp macro="" textlink="">
          <xdr:nvSpPr>
            <xdr:cNvPr id="2121" name="AddedMember2_2"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102</xdr:row>
          <xdr:rowOff>47625</xdr:rowOff>
        </xdr:from>
        <xdr:to>
          <xdr:col>13</xdr:col>
          <xdr:colOff>781050</xdr:colOff>
          <xdr:row>104</xdr:row>
          <xdr:rowOff>0</xdr:rowOff>
        </xdr:to>
        <xdr:sp macro="" textlink="">
          <xdr:nvSpPr>
            <xdr:cNvPr id="2122" name="ChangeMember2_2"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102</xdr:row>
          <xdr:rowOff>47625</xdr:rowOff>
        </xdr:from>
        <xdr:to>
          <xdr:col>14</xdr:col>
          <xdr:colOff>781050</xdr:colOff>
          <xdr:row>104</xdr:row>
          <xdr:rowOff>0</xdr:rowOff>
        </xdr:to>
        <xdr:sp macro="" textlink="">
          <xdr:nvSpPr>
            <xdr:cNvPr id="2123" name="UpMember2_2"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102</xdr:row>
          <xdr:rowOff>47625</xdr:rowOff>
        </xdr:from>
        <xdr:to>
          <xdr:col>15</xdr:col>
          <xdr:colOff>790575</xdr:colOff>
          <xdr:row>104</xdr:row>
          <xdr:rowOff>0</xdr:rowOff>
        </xdr:to>
        <xdr:sp macro="" textlink="">
          <xdr:nvSpPr>
            <xdr:cNvPr id="2124" name="DownMember2_2"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76</xdr:row>
          <xdr:rowOff>0</xdr:rowOff>
        </xdr:from>
        <xdr:to>
          <xdr:col>12</xdr:col>
          <xdr:colOff>790575</xdr:colOff>
          <xdr:row>77</xdr:row>
          <xdr:rowOff>0</xdr:rowOff>
        </xdr:to>
        <xdr:sp macro="" textlink="">
          <xdr:nvSpPr>
            <xdr:cNvPr id="2131" name="AddedMember1_2"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76</xdr:row>
          <xdr:rowOff>0</xdr:rowOff>
        </xdr:from>
        <xdr:to>
          <xdr:col>13</xdr:col>
          <xdr:colOff>781050</xdr:colOff>
          <xdr:row>77</xdr:row>
          <xdr:rowOff>0</xdr:rowOff>
        </xdr:to>
        <xdr:sp macro="" textlink="">
          <xdr:nvSpPr>
            <xdr:cNvPr id="2132" name="ChangeMember1_2"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76</xdr:row>
          <xdr:rowOff>0</xdr:rowOff>
        </xdr:from>
        <xdr:to>
          <xdr:col>14</xdr:col>
          <xdr:colOff>781050</xdr:colOff>
          <xdr:row>77</xdr:row>
          <xdr:rowOff>0</xdr:rowOff>
        </xdr:to>
        <xdr:sp macro="" textlink="">
          <xdr:nvSpPr>
            <xdr:cNvPr id="2133" name="UpMember1_2"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76</xdr:row>
          <xdr:rowOff>0</xdr:rowOff>
        </xdr:from>
        <xdr:to>
          <xdr:col>15</xdr:col>
          <xdr:colOff>790575</xdr:colOff>
          <xdr:row>77</xdr:row>
          <xdr:rowOff>0</xdr:rowOff>
        </xdr:to>
        <xdr:sp macro="" textlink="">
          <xdr:nvSpPr>
            <xdr:cNvPr id="2134" name="DownMember1_2"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106</xdr:row>
          <xdr:rowOff>0</xdr:rowOff>
        </xdr:from>
        <xdr:to>
          <xdr:col>12</xdr:col>
          <xdr:colOff>790575</xdr:colOff>
          <xdr:row>107</xdr:row>
          <xdr:rowOff>0</xdr:rowOff>
        </xdr:to>
        <xdr:sp macro="" textlink="">
          <xdr:nvSpPr>
            <xdr:cNvPr id="2136" name="AddedMember2_3"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106</xdr:row>
          <xdr:rowOff>0</xdr:rowOff>
        </xdr:from>
        <xdr:to>
          <xdr:col>13</xdr:col>
          <xdr:colOff>781050</xdr:colOff>
          <xdr:row>107</xdr:row>
          <xdr:rowOff>0</xdr:rowOff>
        </xdr:to>
        <xdr:sp macro="" textlink="">
          <xdr:nvSpPr>
            <xdr:cNvPr id="2137" name="ChangeMember2_3"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106</xdr:row>
          <xdr:rowOff>0</xdr:rowOff>
        </xdr:from>
        <xdr:to>
          <xdr:col>14</xdr:col>
          <xdr:colOff>781050</xdr:colOff>
          <xdr:row>107</xdr:row>
          <xdr:rowOff>0</xdr:rowOff>
        </xdr:to>
        <xdr:sp macro="" textlink="">
          <xdr:nvSpPr>
            <xdr:cNvPr id="2138" name="UpMember2_3"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106</xdr:row>
          <xdr:rowOff>0</xdr:rowOff>
        </xdr:from>
        <xdr:to>
          <xdr:col>15</xdr:col>
          <xdr:colOff>790575</xdr:colOff>
          <xdr:row>107</xdr:row>
          <xdr:rowOff>0</xdr:rowOff>
        </xdr:to>
        <xdr:sp macro="" textlink="">
          <xdr:nvSpPr>
            <xdr:cNvPr id="2139" name="DownMember2_3"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xdr:colOff>
          <xdr:row>0</xdr:row>
          <xdr:rowOff>9525</xdr:rowOff>
        </xdr:to>
        <xdr:sp macro="" textlink="">
          <xdr:nvSpPr>
            <xdr:cNvPr id="5121" name="FPMExcelClientSheetOptionstb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xdr:colOff>
          <xdr:row>0</xdr:row>
          <xdr:rowOff>9525</xdr:rowOff>
        </xdr:to>
        <xdr:sp macro="" textlink="">
          <xdr:nvSpPr>
            <xdr:cNvPr id="5122" name="ConnectionDescriptorsInfotb1"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xdr:colOff>
          <xdr:row>0</xdr:row>
          <xdr:rowOff>9525</xdr:rowOff>
        </xdr:to>
        <xdr:sp macro="" textlink="">
          <xdr:nvSpPr>
            <xdr:cNvPr id="5123" name="MultipleReportManagerInfotb1"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xdr:colOff>
          <xdr:row>0</xdr:row>
          <xdr:rowOff>9525</xdr:rowOff>
        </xdr:to>
        <xdr:sp macro="" textlink="">
          <xdr:nvSpPr>
            <xdr:cNvPr id="5124" name="AnalyzerDynReport000tb1"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0</xdr:colOff>
          <xdr:row>0</xdr:row>
          <xdr:rowOff>0</xdr:rowOff>
        </xdr:to>
        <xdr:sp macro="" textlink="">
          <xdr:nvSpPr>
            <xdr:cNvPr id="5125" name="AnalyzerDynReport001tb1"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06.xml"/><Relationship Id="rId21" Type="http://schemas.openxmlformats.org/officeDocument/2006/relationships/ctrlProp" Target="../ctrlProps/ctrlProp10.xml"/><Relationship Id="rId42" Type="http://schemas.openxmlformats.org/officeDocument/2006/relationships/ctrlProp" Target="../ctrlProps/ctrlProp31.xml"/><Relationship Id="rId63" Type="http://schemas.openxmlformats.org/officeDocument/2006/relationships/ctrlProp" Target="../ctrlProps/ctrlProp52.xml"/><Relationship Id="rId84" Type="http://schemas.openxmlformats.org/officeDocument/2006/relationships/ctrlProp" Target="../ctrlProps/ctrlProp73.xml"/><Relationship Id="rId138" Type="http://schemas.openxmlformats.org/officeDocument/2006/relationships/ctrlProp" Target="../ctrlProps/ctrlProp127.xml"/><Relationship Id="rId159" Type="http://schemas.openxmlformats.org/officeDocument/2006/relationships/ctrlProp" Target="../ctrlProps/ctrlProp148.xml"/><Relationship Id="rId107" Type="http://schemas.openxmlformats.org/officeDocument/2006/relationships/ctrlProp" Target="../ctrlProps/ctrlProp96.xml"/><Relationship Id="rId11" Type="http://schemas.openxmlformats.org/officeDocument/2006/relationships/image" Target="../media/image4.emf"/><Relationship Id="rId32" Type="http://schemas.openxmlformats.org/officeDocument/2006/relationships/ctrlProp" Target="../ctrlProps/ctrlProp21.xml"/><Relationship Id="rId53" Type="http://schemas.openxmlformats.org/officeDocument/2006/relationships/ctrlProp" Target="../ctrlProps/ctrlProp42.xml"/><Relationship Id="rId74" Type="http://schemas.openxmlformats.org/officeDocument/2006/relationships/ctrlProp" Target="../ctrlProps/ctrlProp63.xml"/><Relationship Id="rId128" Type="http://schemas.openxmlformats.org/officeDocument/2006/relationships/ctrlProp" Target="../ctrlProps/ctrlProp117.xml"/><Relationship Id="rId149" Type="http://schemas.openxmlformats.org/officeDocument/2006/relationships/ctrlProp" Target="../ctrlProps/ctrlProp138.xml"/><Relationship Id="rId5" Type="http://schemas.openxmlformats.org/officeDocument/2006/relationships/image" Target="../media/image1.emf"/><Relationship Id="rId95" Type="http://schemas.openxmlformats.org/officeDocument/2006/relationships/ctrlProp" Target="../ctrlProps/ctrlProp84.xml"/><Relationship Id="rId160" Type="http://schemas.openxmlformats.org/officeDocument/2006/relationships/ctrlProp" Target="../ctrlProps/ctrlProp149.xml"/><Relationship Id="rId22" Type="http://schemas.openxmlformats.org/officeDocument/2006/relationships/ctrlProp" Target="../ctrlProps/ctrlProp11.xml"/><Relationship Id="rId43" Type="http://schemas.openxmlformats.org/officeDocument/2006/relationships/ctrlProp" Target="../ctrlProps/ctrlProp32.xml"/><Relationship Id="rId64" Type="http://schemas.openxmlformats.org/officeDocument/2006/relationships/ctrlProp" Target="../ctrlProps/ctrlProp53.xml"/><Relationship Id="rId118" Type="http://schemas.openxmlformats.org/officeDocument/2006/relationships/ctrlProp" Target="../ctrlProps/ctrlProp107.xml"/><Relationship Id="rId139" Type="http://schemas.openxmlformats.org/officeDocument/2006/relationships/ctrlProp" Target="../ctrlProps/ctrlProp128.xml"/><Relationship Id="rId85" Type="http://schemas.openxmlformats.org/officeDocument/2006/relationships/ctrlProp" Target="../ctrlProps/ctrlProp74.xml"/><Relationship Id="rId150" Type="http://schemas.openxmlformats.org/officeDocument/2006/relationships/ctrlProp" Target="../ctrlProps/ctrlProp139.xml"/><Relationship Id="rId12" Type="http://schemas.openxmlformats.org/officeDocument/2006/relationships/ctrlProp" Target="../ctrlProps/ctrlProp1.xml"/><Relationship Id="rId17" Type="http://schemas.openxmlformats.org/officeDocument/2006/relationships/ctrlProp" Target="../ctrlProps/ctrlProp6.xml"/><Relationship Id="rId33" Type="http://schemas.openxmlformats.org/officeDocument/2006/relationships/ctrlProp" Target="../ctrlProps/ctrlProp22.xml"/><Relationship Id="rId38" Type="http://schemas.openxmlformats.org/officeDocument/2006/relationships/ctrlProp" Target="../ctrlProps/ctrlProp27.xml"/><Relationship Id="rId59" Type="http://schemas.openxmlformats.org/officeDocument/2006/relationships/ctrlProp" Target="../ctrlProps/ctrlProp48.xml"/><Relationship Id="rId103" Type="http://schemas.openxmlformats.org/officeDocument/2006/relationships/ctrlProp" Target="../ctrlProps/ctrlProp92.xml"/><Relationship Id="rId108" Type="http://schemas.openxmlformats.org/officeDocument/2006/relationships/ctrlProp" Target="../ctrlProps/ctrlProp97.xml"/><Relationship Id="rId124" Type="http://schemas.openxmlformats.org/officeDocument/2006/relationships/ctrlProp" Target="../ctrlProps/ctrlProp113.xml"/><Relationship Id="rId129" Type="http://schemas.openxmlformats.org/officeDocument/2006/relationships/ctrlProp" Target="../ctrlProps/ctrlProp118.xml"/><Relationship Id="rId54" Type="http://schemas.openxmlformats.org/officeDocument/2006/relationships/ctrlProp" Target="../ctrlProps/ctrlProp43.xml"/><Relationship Id="rId70" Type="http://schemas.openxmlformats.org/officeDocument/2006/relationships/ctrlProp" Target="../ctrlProps/ctrlProp59.xml"/><Relationship Id="rId75" Type="http://schemas.openxmlformats.org/officeDocument/2006/relationships/ctrlProp" Target="../ctrlProps/ctrlProp64.xml"/><Relationship Id="rId91" Type="http://schemas.openxmlformats.org/officeDocument/2006/relationships/ctrlProp" Target="../ctrlProps/ctrlProp80.xml"/><Relationship Id="rId96" Type="http://schemas.openxmlformats.org/officeDocument/2006/relationships/ctrlProp" Target="../ctrlProps/ctrlProp85.xml"/><Relationship Id="rId140" Type="http://schemas.openxmlformats.org/officeDocument/2006/relationships/ctrlProp" Target="../ctrlProps/ctrlProp129.xml"/><Relationship Id="rId145" Type="http://schemas.openxmlformats.org/officeDocument/2006/relationships/ctrlProp" Target="../ctrlProps/ctrlProp134.xml"/><Relationship Id="rId161" Type="http://schemas.openxmlformats.org/officeDocument/2006/relationships/ctrlProp" Target="../ctrlProps/ctrlProp150.xml"/><Relationship Id="rId166" Type="http://schemas.openxmlformats.org/officeDocument/2006/relationships/ctrlProp" Target="../ctrlProps/ctrlProp155.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ctrlProp" Target="../ctrlProps/ctrlProp12.xml"/><Relationship Id="rId28" Type="http://schemas.openxmlformats.org/officeDocument/2006/relationships/ctrlProp" Target="../ctrlProps/ctrlProp17.xml"/><Relationship Id="rId49" Type="http://schemas.openxmlformats.org/officeDocument/2006/relationships/ctrlProp" Target="../ctrlProps/ctrlProp38.xml"/><Relationship Id="rId114" Type="http://schemas.openxmlformats.org/officeDocument/2006/relationships/ctrlProp" Target="../ctrlProps/ctrlProp103.xml"/><Relationship Id="rId119" Type="http://schemas.openxmlformats.org/officeDocument/2006/relationships/ctrlProp" Target="../ctrlProps/ctrlProp108.xml"/><Relationship Id="rId44" Type="http://schemas.openxmlformats.org/officeDocument/2006/relationships/ctrlProp" Target="../ctrlProps/ctrlProp33.xml"/><Relationship Id="rId60" Type="http://schemas.openxmlformats.org/officeDocument/2006/relationships/ctrlProp" Target="../ctrlProps/ctrlProp49.xml"/><Relationship Id="rId65" Type="http://schemas.openxmlformats.org/officeDocument/2006/relationships/ctrlProp" Target="../ctrlProps/ctrlProp54.xml"/><Relationship Id="rId81" Type="http://schemas.openxmlformats.org/officeDocument/2006/relationships/ctrlProp" Target="../ctrlProps/ctrlProp70.xml"/><Relationship Id="rId86" Type="http://schemas.openxmlformats.org/officeDocument/2006/relationships/ctrlProp" Target="../ctrlProps/ctrlProp75.xml"/><Relationship Id="rId130" Type="http://schemas.openxmlformats.org/officeDocument/2006/relationships/ctrlProp" Target="../ctrlProps/ctrlProp119.xml"/><Relationship Id="rId135" Type="http://schemas.openxmlformats.org/officeDocument/2006/relationships/ctrlProp" Target="../ctrlProps/ctrlProp124.xml"/><Relationship Id="rId151" Type="http://schemas.openxmlformats.org/officeDocument/2006/relationships/ctrlProp" Target="../ctrlProps/ctrlProp140.xml"/><Relationship Id="rId156" Type="http://schemas.openxmlformats.org/officeDocument/2006/relationships/ctrlProp" Target="../ctrlProps/ctrlProp145.xml"/><Relationship Id="rId13" Type="http://schemas.openxmlformats.org/officeDocument/2006/relationships/ctrlProp" Target="../ctrlProps/ctrlProp2.xml"/><Relationship Id="rId18" Type="http://schemas.openxmlformats.org/officeDocument/2006/relationships/ctrlProp" Target="../ctrlProps/ctrlProp7.xml"/><Relationship Id="rId39" Type="http://schemas.openxmlformats.org/officeDocument/2006/relationships/ctrlProp" Target="../ctrlProps/ctrlProp28.xml"/><Relationship Id="rId109" Type="http://schemas.openxmlformats.org/officeDocument/2006/relationships/ctrlProp" Target="../ctrlProps/ctrlProp98.xml"/><Relationship Id="rId34" Type="http://schemas.openxmlformats.org/officeDocument/2006/relationships/ctrlProp" Target="../ctrlProps/ctrlProp23.xml"/><Relationship Id="rId50" Type="http://schemas.openxmlformats.org/officeDocument/2006/relationships/ctrlProp" Target="../ctrlProps/ctrlProp39.xml"/><Relationship Id="rId55" Type="http://schemas.openxmlformats.org/officeDocument/2006/relationships/ctrlProp" Target="../ctrlProps/ctrlProp44.xml"/><Relationship Id="rId76" Type="http://schemas.openxmlformats.org/officeDocument/2006/relationships/ctrlProp" Target="../ctrlProps/ctrlProp65.xml"/><Relationship Id="rId97" Type="http://schemas.openxmlformats.org/officeDocument/2006/relationships/ctrlProp" Target="../ctrlProps/ctrlProp86.xml"/><Relationship Id="rId104" Type="http://schemas.openxmlformats.org/officeDocument/2006/relationships/ctrlProp" Target="../ctrlProps/ctrlProp93.xml"/><Relationship Id="rId120" Type="http://schemas.openxmlformats.org/officeDocument/2006/relationships/ctrlProp" Target="../ctrlProps/ctrlProp109.xml"/><Relationship Id="rId125" Type="http://schemas.openxmlformats.org/officeDocument/2006/relationships/ctrlProp" Target="../ctrlProps/ctrlProp114.xml"/><Relationship Id="rId141" Type="http://schemas.openxmlformats.org/officeDocument/2006/relationships/ctrlProp" Target="../ctrlProps/ctrlProp130.xml"/><Relationship Id="rId146" Type="http://schemas.openxmlformats.org/officeDocument/2006/relationships/ctrlProp" Target="../ctrlProps/ctrlProp135.xml"/><Relationship Id="rId167" Type="http://schemas.openxmlformats.org/officeDocument/2006/relationships/ctrlProp" Target="../ctrlProps/ctrlProp156.xml"/><Relationship Id="rId7" Type="http://schemas.openxmlformats.org/officeDocument/2006/relationships/image" Target="../media/image2.emf"/><Relationship Id="rId71" Type="http://schemas.openxmlformats.org/officeDocument/2006/relationships/ctrlProp" Target="../ctrlProps/ctrlProp60.xml"/><Relationship Id="rId92" Type="http://schemas.openxmlformats.org/officeDocument/2006/relationships/ctrlProp" Target="../ctrlProps/ctrlProp81.xml"/><Relationship Id="rId162" Type="http://schemas.openxmlformats.org/officeDocument/2006/relationships/ctrlProp" Target="../ctrlProps/ctrlProp151.xml"/><Relationship Id="rId2" Type="http://schemas.openxmlformats.org/officeDocument/2006/relationships/drawing" Target="../drawings/drawing1.xml"/><Relationship Id="rId29" Type="http://schemas.openxmlformats.org/officeDocument/2006/relationships/ctrlProp" Target="../ctrlProps/ctrlProp18.xml"/><Relationship Id="rId24" Type="http://schemas.openxmlformats.org/officeDocument/2006/relationships/ctrlProp" Target="../ctrlProps/ctrlProp13.xml"/><Relationship Id="rId40" Type="http://schemas.openxmlformats.org/officeDocument/2006/relationships/ctrlProp" Target="../ctrlProps/ctrlProp29.xml"/><Relationship Id="rId45" Type="http://schemas.openxmlformats.org/officeDocument/2006/relationships/ctrlProp" Target="../ctrlProps/ctrlProp34.xml"/><Relationship Id="rId66" Type="http://schemas.openxmlformats.org/officeDocument/2006/relationships/ctrlProp" Target="../ctrlProps/ctrlProp55.xml"/><Relationship Id="rId87" Type="http://schemas.openxmlformats.org/officeDocument/2006/relationships/ctrlProp" Target="../ctrlProps/ctrlProp76.xml"/><Relationship Id="rId110" Type="http://schemas.openxmlformats.org/officeDocument/2006/relationships/ctrlProp" Target="../ctrlProps/ctrlProp99.xml"/><Relationship Id="rId115" Type="http://schemas.openxmlformats.org/officeDocument/2006/relationships/ctrlProp" Target="../ctrlProps/ctrlProp104.xml"/><Relationship Id="rId131" Type="http://schemas.openxmlformats.org/officeDocument/2006/relationships/ctrlProp" Target="../ctrlProps/ctrlProp120.xml"/><Relationship Id="rId136" Type="http://schemas.openxmlformats.org/officeDocument/2006/relationships/ctrlProp" Target="../ctrlProps/ctrlProp125.xml"/><Relationship Id="rId157" Type="http://schemas.openxmlformats.org/officeDocument/2006/relationships/ctrlProp" Target="../ctrlProps/ctrlProp146.xml"/><Relationship Id="rId61" Type="http://schemas.openxmlformats.org/officeDocument/2006/relationships/ctrlProp" Target="../ctrlProps/ctrlProp50.xml"/><Relationship Id="rId82" Type="http://schemas.openxmlformats.org/officeDocument/2006/relationships/ctrlProp" Target="../ctrlProps/ctrlProp71.xml"/><Relationship Id="rId152" Type="http://schemas.openxmlformats.org/officeDocument/2006/relationships/ctrlProp" Target="../ctrlProps/ctrlProp141.xml"/><Relationship Id="rId19" Type="http://schemas.openxmlformats.org/officeDocument/2006/relationships/ctrlProp" Target="../ctrlProps/ctrlProp8.xml"/><Relationship Id="rId14" Type="http://schemas.openxmlformats.org/officeDocument/2006/relationships/ctrlProp" Target="../ctrlProps/ctrlProp3.xml"/><Relationship Id="rId30" Type="http://schemas.openxmlformats.org/officeDocument/2006/relationships/ctrlProp" Target="../ctrlProps/ctrlProp19.xml"/><Relationship Id="rId35" Type="http://schemas.openxmlformats.org/officeDocument/2006/relationships/ctrlProp" Target="../ctrlProps/ctrlProp24.xml"/><Relationship Id="rId56" Type="http://schemas.openxmlformats.org/officeDocument/2006/relationships/ctrlProp" Target="../ctrlProps/ctrlProp45.xml"/><Relationship Id="rId77" Type="http://schemas.openxmlformats.org/officeDocument/2006/relationships/ctrlProp" Target="../ctrlProps/ctrlProp66.xml"/><Relationship Id="rId100" Type="http://schemas.openxmlformats.org/officeDocument/2006/relationships/ctrlProp" Target="../ctrlProps/ctrlProp89.xml"/><Relationship Id="rId105" Type="http://schemas.openxmlformats.org/officeDocument/2006/relationships/ctrlProp" Target="../ctrlProps/ctrlProp94.xml"/><Relationship Id="rId126" Type="http://schemas.openxmlformats.org/officeDocument/2006/relationships/ctrlProp" Target="../ctrlProps/ctrlProp115.xml"/><Relationship Id="rId147" Type="http://schemas.openxmlformats.org/officeDocument/2006/relationships/ctrlProp" Target="../ctrlProps/ctrlProp136.xml"/><Relationship Id="rId168" Type="http://schemas.openxmlformats.org/officeDocument/2006/relationships/comments" Target="../comments1.xml"/><Relationship Id="rId8" Type="http://schemas.openxmlformats.org/officeDocument/2006/relationships/control" Target="../activeX/activeX3.xml"/><Relationship Id="rId51" Type="http://schemas.openxmlformats.org/officeDocument/2006/relationships/ctrlProp" Target="../ctrlProps/ctrlProp40.xml"/><Relationship Id="rId72" Type="http://schemas.openxmlformats.org/officeDocument/2006/relationships/ctrlProp" Target="../ctrlProps/ctrlProp61.xml"/><Relationship Id="rId93" Type="http://schemas.openxmlformats.org/officeDocument/2006/relationships/ctrlProp" Target="../ctrlProps/ctrlProp82.xml"/><Relationship Id="rId98" Type="http://schemas.openxmlformats.org/officeDocument/2006/relationships/ctrlProp" Target="../ctrlProps/ctrlProp87.xml"/><Relationship Id="rId121" Type="http://schemas.openxmlformats.org/officeDocument/2006/relationships/ctrlProp" Target="../ctrlProps/ctrlProp110.xml"/><Relationship Id="rId142" Type="http://schemas.openxmlformats.org/officeDocument/2006/relationships/ctrlProp" Target="../ctrlProps/ctrlProp131.xml"/><Relationship Id="rId163" Type="http://schemas.openxmlformats.org/officeDocument/2006/relationships/ctrlProp" Target="../ctrlProps/ctrlProp152.xml"/><Relationship Id="rId3" Type="http://schemas.openxmlformats.org/officeDocument/2006/relationships/vmlDrawing" Target="../drawings/vmlDrawing1.vml"/><Relationship Id="rId25" Type="http://schemas.openxmlformats.org/officeDocument/2006/relationships/ctrlProp" Target="../ctrlProps/ctrlProp14.xml"/><Relationship Id="rId46" Type="http://schemas.openxmlformats.org/officeDocument/2006/relationships/ctrlProp" Target="../ctrlProps/ctrlProp35.xml"/><Relationship Id="rId67" Type="http://schemas.openxmlformats.org/officeDocument/2006/relationships/ctrlProp" Target="../ctrlProps/ctrlProp56.xml"/><Relationship Id="rId116" Type="http://schemas.openxmlformats.org/officeDocument/2006/relationships/ctrlProp" Target="../ctrlProps/ctrlProp105.xml"/><Relationship Id="rId137" Type="http://schemas.openxmlformats.org/officeDocument/2006/relationships/ctrlProp" Target="../ctrlProps/ctrlProp126.xml"/><Relationship Id="rId158" Type="http://schemas.openxmlformats.org/officeDocument/2006/relationships/ctrlProp" Target="../ctrlProps/ctrlProp147.xml"/><Relationship Id="rId20" Type="http://schemas.openxmlformats.org/officeDocument/2006/relationships/ctrlProp" Target="../ctrlProps/ctrlProp9.xml"/><Relationship Id="rId41" Type="http://schemas.openxmlformats.org/officeDocument/2006/relationships/ctrlProp" Target="../ctrlProps/ctrlProp30.xml"/><Relationship Id="rId62" Type="http://schemas.openxmlformats.org/officeDocument/2006/relationships/ctrlProp" Target="../ctrlProps/ctrlProp51.xml"/><Relationship Id="rId83" Type="http://schemas.openxmlformats.org/officeDocument/2006/relationships/ctrlProp" Target="../ctrlProps/ctrlProp72.xml"/><Relationship Id="rId88" Type="http://schemas.openxmlformats.org/officeDocument/2006/relationships/ctrlProp" Target="../ctrlProps/ctrlProp77.xml"/><Relationship Id="rId111" Type="http://schemas.openxmlformats.org/officeDocument/2006/relationships/ctrlProp" Target="../ctrlProps/ctrlProp100.xml"/><Relationship Id="rId132" Type="http://schemas.openxmlformats.org/officeDocument/2006/relationships/ctrlProp" Target="../ctrlProps/ctrlProp121.xml"/><Relationship Id="rId153" Type="http://schemas.openxmlformats.org/officeDocument/2006/relationships/ctrlProp" Target="../ctrlProps/ctrlProp142.xml"/><Relationship Id="rId15" Type="http://schemas.openxmlformats.org/officeDocument/2006/relationships/ctrlProp" Target="../ctrlProps/ctrlProp4.xml"/><Relationship Id="rId36" Type="http://schemas.openxmlformats.org/officeDocument/2006/relationships/ctrlProp" Target="../ctrlProps/ctrlProp25.xml"/><Relationship Id="rId57" Type="http://schemas.openxmlformats.org/officeDocument/2006/relationships/ctrlProp" Target="../ctrlProps/ctrlProp46.xml"/><Relationship Id="rId106" Type="http://schemas.openxmlformats.org/officeDocument/2006/relationships/ctrlProp" Target="../ctrlProps/ctrlProp95.xml"/><Relationship Id="rId127" Type="http://schemas.openxmlformats.org/officeDocument/2006/relationships/ctrlProp" Target="../ctrlProps/ctrlProp116.xml"/><Relationship Id="rId10" Type="http://schemas.openxmlformats.org/officeDocument/2006/relationships/control" Target="../activeX/activeX4.xml"/><Relationship Id="rId31" Type="http://schemas.openxmlformats.org/officeDocument/2006/relationships/ctrlProp" Target="../ctrlProps/ctrlProp20.xml"/><Relationship Id="rId52" Type="http://schemas.openxmlformats.org/officeDocument/2006/relationships/ctrlProp" Target="../ctrlProps/ctrlProp41.xml"/><Relationship Id="rId73" Type="http://schemas.openxmlformats.org/officeDocument/2006/relationships/ctrlProp" Target="../ctrlProps/ctrlProp62.xml"/><Relationship Id="rId78" Type="http://schemas.openxmlformats.org/officeDocument/2006/relationships/ctrlProp" Target="../ctrlProps/ctrlProp67.xml"/><Relationship Id="rId94" Type="http://schemas.openxmlformats.org/officeDocument/2006/relationships/ctrlProp" Target="../ctrlProps/ctrlProp83.xml"/><Relationship Id="rId99" Type="http://schemas.openxmlformats.org/officeDocument/2006/relationships/ctrlProp" Target="../ctrlProps/ctrlProp88.xml"/><Relationship Id="rId101" Type="http://schemas.openxmlformats.org/officeDocument/2006/relationships/ctrlProp" Target="../ctrlProps/ctrlProp90.xml"/><Relationship Id="rId122" Type="http://schemas.openxmlformats.org/officeDocument/2006/relationships/ctrlProp" Target="../ctrlProps/ctrlProp111.xml"/><Relationship Id="rId143" Type="http://schemas.openxmlformats.org/officeDocument/2006/relationships/ctrlProp" Target="../ctrlProps/ctrlProp132.xml"/><Relationship Id="rId148" Type="http://schemas.openxmlformats.org/officeDocument/2006/relationships/ctrlProp" Target="../ctrlProps/ctrlProp137.xml"/><Relationship Id="rId164" Type="http://schemas.openxmlformats.org/officeDocument/2006/relationships/ctrlProp" Target="../ctrlProps/ctrlProp15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trlProp" Target="../ctrlProps/ctrlProp15.xml"/><Relationship Id="rId47" Type="http://schemas.openxmlformats.org/officeDocument/2006/relationships/ctrlProp" Target="../ctrlProps/ctrlProp36.xml"/><Relationship Id="rId68" Type="http://schemas.openxmlformats.org/officeDocument/2006/relationships/ctrlProp" Target="../ctrlProps/ctrlProp57.xml"/><Relationship Id="rId89" Type="http://schemas.openxmlformats.org/officeDocument/2006/relationships/ctrlProp" Target="../ctrlProps/ctrlProp78.xml"/><Relationship Id="rId112" Type="http://schemas.openxmlformats.org/officeDocument/2006/relationships/ctrlProp" Target="../ctrlProps/ctrlProp101.xml"/><Relationship Id="rId133" Type="http://schemas.openxmlformats.org/officeDocument/2006/relationships/ctrlProp" Target="../ctrlProps/ctrlProp122.xml"/><Relationship Id="rId154" Type="http://schemas.openxmlformats.org/officeDocument/2006/relationships/ctrlProp" Target="../ctrlProps/ctrlProp143.xml"/><Relationship Id="rId16" Type="http://schemas.openxmlformats.org/officeDocument/2006/relationships/ctrlProp" Target="../ctrlProps/ctrlProp5.xml"/><Relationship Id="rId37" Type="http://schemas.openxmlformats.org/officeDocument/2006/relationships/ctrlProp" Target="../ctrlProps/ctrlProp26.xml"/><Relationship Id="rId58" Type="http://schemas.openxmlformats.org/officeDocument/2006/relationships/ctrlProp" Target="../ctrlProps/ctrlProp47.xml"/><Relationship Id="rId79" Type="http://schemas.openxmlformats.org/officeDocument/2006/relationships/ctrlProp" Target="../ctrlProps/ctrlProp68.xml"/><Relationship Id="rId102" Type="http://schemas.openxmlformats.org/officeDocument/2006/relationships/ctrlProp" Target="../ctrlProps/ctrlProp91.xml"/><Relationship Id="rId123" Type="http://schemas.openxmlformats.org/officeDocument/2006/relationships/ctrlProp" Target="../ctrlProps/ctrlProp112.xml"/><Relationship Id="rId144" Type="http://schemas.openxmlformats.org/officeDocument/2006/relationships/ctrlProp" Target="../ctrlProps/ctrlProp133.xml"/><Relationship Id="rId90" Type="http://schemas.openxmlformats.org/officeDocument/2006/relationships/ctrlProp" Target="../ctrlProps/ctrlProp79.xml"/><Relationship Id="rId165" Type="http://schemas.openxmlformats.org/officeDocument/2006/relationships/ctrlProp" Target="../ctrlProps/ctrlProp154.xml"/><Relationship Id="rId27" Type="http://schemas.openxmlformats.org/officeDocument/2006/relationships/ctrlProp" Target="../ctrlProps/ctrlProp16.xml"/><Relationship Id="rId48" Type="http://schemas.openxmlformats.org/officeDocument/2006/relationships/ctrlProp" Target="../ctrlProps/ctrlProp37.xml"/><Relationship Id="rId69" Type="http://schemas.openxmlformats.org/officeDocument/2006/relationships/ctrlProp" Target="../ctrlProps/ctrlProp58.xml"/><Relationship Id="rId113" Type="http://schemas.openxmlformats.org/officeDocument/2006/relationships/ctrlProp" Target="../ctrlProps/ctrlProp102.xml"/><Relationship Id="rId134" Type="http://schemas.openxmlformats.org/officeDocument/2006/relationships/ctrlProp" Target="../ctrlProps/ctrlProp123.xml"/><Relationship Id="rId80" Type="http://schemas.openxmlformats.org/officeDocument/2006/relationships/ctrlProp" Target="../ctrlProps/ctrlProp69.xml"/><Relationship Id="rId155" Type="http://schemas.openxmlformats.org/officeDocument/2006/relationships/ctrlProp" Target="../ctrlProps/ctrlProp14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71.xml"/><Relationship Id="rId21" Type="http://schemas.openxmlformats.org/officeDocument/2006/relationships/ctrlProp" Target="../ctrlProps/ctrlProp166.xml"/><Relationship Id="rId42" Type="http://schemas.openxmlformats.org/officeDocument/2006/relationships/ctrlProp" Target="../ctrlProps/ctrlProp187.xml"/><Relationship Id="rId47" Type="http://schemas.openxmlformats.org/officeDocument/2006/relationships/ctrlProp" Target="../ctrlProps/ctrlProp192.xml"/><Relationship Id="rId63" Type="http://schemas.openxmlformats.org/officeDocument/2006/relationships/ctrlProp" Target="../ctrlProps/ctrlProp208.xml"/><Relationship Id="rId68" Type="http://schemas.openxmlformats.org/officeDocument/2006/relationships/ctrlProp" Target="../ctrlProps/ctrlProp213.xml"/><Relationship Id="rId84" Type="http://schemas.openxmlformats.org/officeDocument/2006/relationships/comments" Target="../comments2.xml"/><Relationship Id="rId16" Type="http://schemas.openxmlformats.org/officeDocument/2006/relationships/ctrlProp" Target="../ctrlProps/ctrlProp161.xml"/><Relationship Id="rId11" Type="http://schemas.openxmlformats.org/officeDocument/2006/relationships/image" Target="../media/image8.emf"/><Relationship Id="rId32" Type="http://schemas.openxmlformats.org/officeDocument/2006/relationships/ctrlProp" Target="../ctrlProps/ctrlProp177.xml"/><Relationship Id="rId37" Type="http://schemas.openxmlformats.org/officeDocument/2006/relationships/ctrlProp" Target="../ctrlProps/ctrlProp182.xml"/><Relationship Id="rId53" Type="http://schemas.openxmlformats.org/officeDocument/2006/relationships/ctrlProp" Target="../ctrlProps/ctrlProp198.xml"/><Relationship Id="rId58" Type="http://schemas.openxmlformats.org/officeDocument/2006/relationships/ctrlProp" Target="../ctrlProps/ctrlProp203.xml"/><Relationship Id="rId74" Type="http://schemas.openxmlformats.org/officeDocument/2006/relationships/ctrlProp" Target="../ctrlProps/ctrlProp219.xml"/><Relationship Id="rId79" Type="http://schemas.openxmlformats.org/officeDocument/2006/relationships/ctrlProp" Target="../ctrlProps/ctrlProp224.xml"/><Relationship Id="rId5" Type="http://schemas.openxmlformats.org/officeDocument/2006/relationships/image" Target="../media/image5.emf"/><Relationship Id="rId61" Type="http://schemas.openxmlformats.org/officeDocument/2006/relationships/ctrlProp" Target="../ctrlProps/ctrlProp206.xml"/><Relationship Id="rId82" Type="http://schemas.openxmlformats.org/officeDocument/2006/relationships/ctrlProp" Target="../ctrlProps/ctrlProp227.xml"/><Relationship Id="rId19" Type="http://schemas.openxmlformats.org/officeDocument/2006/relationships/ctrlProp" Target="../ctrlProps/ctrlProp164.xml"/><Relationship Id="rId14" Type="http://schemas.openxmlformats.org/officeDocument/2006/relationships/ctrlProp" Target="../ctrlProps/ctrlProp159.xml"/><Relationship Id="rId22" Type="http://schemas.openxmlformats.org/officeDocument/2006/relationships/ctrlProp" Target="../ctrlProps/ctrlProp167.xml"/><Relationship Id="rId27" Type="http://schemas.openxmlformats.org/officeDocument/2006/relationships/ctrlProp" Target="../ctrlProps/ctrlProp172.xml"/><Relationship Id="rId30" Type="http://schemas.openxmlformats.org/officeDocument/2006/relationships/ctrlProp" Target="../ctrlProps/ctrlProp175.xml"/><Relationship Id="rId35" Type="http://schemas.openxmlformats.org/officeDocument/2006/relationships/ctrlProp" Target="../ctrlProps/ctrlProp180.xml"/><Relationship Id="rId43" Type="http://schemas.openxmlformats.org/officeDocument/2006/relationships/ctrlProp" Target="../ctrlProps/ctrlProp188.xml"/><Relationship Id="rId48" Type="http://schemas.openxmlformats.org/officeDocument/2006/relationships/ctrlProp" Target="../ctrlProps/ctrlProp193.xml"/><Relationship Id="rId56" Type="http://schemas.openxmlformats.org/officeDocument/2006/relationships/ctrlProp" Target="../ctrlProps/ctrlProp201.xml"/><Relationship Id="rId64" Type="http://schemas.openxmlformats.org/officeDocument/2006/relationships/ctrlProp" Target="../ctrlProps/ctrlProp209.xml"/><Relationship Id="rId69" Type="http://schemas.openxmlformats.org/officeDocument/2006/relationships/ctrlProp" Target="../ctrlProps/ctrlProp214.xml"/><Relationship Id="rId77" Type="http://schemas.openxmlformats.org/officeDocument/2006/relationships/ctrlProp" Target="../ctrlProps/ctrlProp222.xml"/><Relationship Id="rId8" Type="http://schemas.openxmlformats.org/officeDocument/2006/relationships/control" Target="../activeX/activeX7.xml"/><Relationship Id="rId51" Type="http://schemas.openxmlformats.org/officeDocument/2006/relationships/ctrlProp" Target="../ctrlProps/ctrlProp196.xml"/><Relationship Id="rId72" Type="http://schemas.openxmlformats.org/officeDocument/2006/relationships/ctrlProp" Target="../ctrlProps/ctrlProp217.xml"/><Relationship Id="rId80" Type="http://schemas.openxmlformats.org/officeDocument/2006/relationships/ctrlProp" Target="../ctrlProps/ctrlProp225.xml"/><Relationship Id="rId3" Type="http://schemas.openxmlformats.org/officeDocument/2006/relationships/vmlDrawing" Target="../drawings/vmlDrawing2.vml"/><Relationship Id="rId12" Type="http://schemas.openxmlformats.org/officeDocument/2006/relationships/ctrlProp" Target="../ctrlProps/ctrlProp157.xml"/><Relationship Id="rId17" Type="http://schemas.openxmlformats.org/officeDocument/2006/relationships/ctrlProp" Target="../ctrlProps/ctrlProp162.xml"/><Relationship Id="rId25" Type="http://schemas.openxmlformats.org/officeDocument/2006/relationships/ctrlProp" Target="../ctrlProps/ctrlProp170.xml"/><Relationship Id="rId33" Type="http://schemas.openxmlformats.org/officeDocument/2006/relationships/ctrlProp" Target="../ctrlProps/ctrlProp178.xml"/><Relationship Id="rId38" Type="http://schemas.openxmlformats.org/officeDocument/2006/relationships/ctrlProp" Target="../ctrlProps/ctrlProp183.xml"/><Relationship Id="rId46" Type="http://schemas.openxmlformats.org/officeDocument/2006/relationships/ctrlProp" Target="../ctrlProps/ctrlProp191.xml"/><Relationship Id="rId59" Type="http://schemas.openxmlformats.org/officeDocument/2006/relationships/ctrlProp" Target="../ctrlProps/ctrlProp204.xml"/><Relationship Id="rId67" Type="http://schemas.openxmlformats.org/officeDocument/2006/relationships/ctrlProp" Target="../ctrlProps/ctrlProp212.xml"/><Relationship Id="rId20" Type="http://schemas.openxmlformats.org/officeDocument/2006/relationships/ctrlProp" Target="../ctrlProps/ctrlProp165.xml"/><Relationship Id="rId41" Type="http://schemas.openxmlformats.org/officeDocument/2006/relationships/ctrlProp" Target="../ctrlProps/ctrlProp186.xml"/><Relationship Id="rId54" Type="http://schemas.openxmlformats.org/officeDocument/2006/relationships/ctrlProp" Target="../ctrlProps/ctrlProp199.xml"/><Relationship Id="rId62" Type="http://schemas.openxmlformats.org/officeDocument/2006/relationships/ctrlProp" Target="../ctrlProps/ctrlProp207.xml"/><Relationship Id="rId70" Type="http://schemas.openxmlformats.org/officeDocument/2006/relationships/ctrlProp" Target="../ctrlProps/ctrlProp215.xml"/><Relationship Id="rId75" Type="http://schemas.openxmlformats.org/officeDocument/2006/relationships/ctrlProp" Target="../ctrlProps/ctrlProp220.xml"/><Relationship Id="rId83" Type="http://schemas.openxmlformats.org/officeDocument/2006/relationships/ctrlProp" Target="../ctrlProps/ctrlProp228.xml"/><Relationship Id="rId1" Type="http://schemas.openxmlformats.org/officeDocument/2006/relationships/printerSettings" Target="../printerSettings/printerSettings2.bin"/><Relationship Id="rId6" Type="http://schemas.openxmlformats.org/officeDocument/2006/relationships/control" Target="../activeX/activeX6.xml"/><Relationship Id="rId15" Type="http://schemas.openxmlformats.org/officeDocument/2006/relationships/ctrlProp" Target="../ctrlProps/ctrlProp160.xml"/><Relationship Id="rId23" Type="http://schemas.openxmlformats.org/officeDocument/2006/relationships/ctrlProp" Target="../ctrlProps/ctrlProp168.xml"/><Relationship Id="rId28" Type="http://schemas.openxmlformats.org/officeDocument/2006/relationships/ctrlProp" Target="../ctrlProps/ctrlProp173.xml"/><Relationship Id="rId36" Type="http://schemas.openxmlformats.org/officeDocument/2006/relationships/ctrlProp" Target="../ctrlProps/ctrlProp181.xml"/><Relationship Id="rId49" Type="http://schemas.openxmlformats.org/officeDocument/2006/relationships/ctrlProp" Target="../ctrlProps/ctrlProp194.xml"/><Relationship Id="rId57" Type="http://schemas.openxmlformats.org/officeDocument/2006/relationships/ctrlProp" Target="../ctrlProps/ctrlProp202.xml"/><Relationship Id="rId10" Type="http://schemas.openxmlformats.org/officeDocument/2006/relationships/control" Target="../activeX/activeX8.xml"/><Relationship Id="rId31" Type="http://schemas.openxmlformats.org/officeDocument/2006/relationships/ctrlProp" Target="../ctrlProps/ctrlProp176.xml"/><Relationship Id="rId44" Type="http://schemas.openxmlformats.org/officeDocument/2006/relationships/ctrlProp" Target="../ctrlProps/ctrlProp189.xml"/><Relationship Id="rId52" Type="http://schemas.openxmlformats.org/officeDocument/2006/relationships/ctrlProp" Target="../ctrlProps/ctrlProp197.xml"/><Relationship Id="rId60" Type="http://schemas.openxmlformats.org/officeDocument/2006/relationships/ctrlProp" Target="../ctrlProps/ctrlProp205.xml"/><Relationship Id="rId65" Type="http://schemas.openxmlformats.org/officeDocument/2006/relationships/ctrlProp" Target="../ctrlProps/ctrlProp210.xml"/><Relationship Id="rId73" Type="http://schemas.openxmlformats.org/officeDocument/2006/relationships/ctrlProp" Target="../ctrlProps/ctrlProp218.xml"/><Relationship Id="rId78" Type="http://schemas.openxmlformats.org/officeDocument/2006/relationships/ctrlProp" Target="../ctrlProps/ctrlProp223.xml"/><Relationship Id="rId81" Type="http://schemas.openxmlformats.org/officeDocument/2006/relationships/ctrlProp" Target="../ctrlProps/ctrlProp226.xml"/><Relationship Id="rId4" Type="http://schemas.openxmlformats.org/officeDocument/2006/relationships/control" Target="../activeX/activeX5.xml"/><Relationship Id="rId9" Type="http://schemas.openxmlformats.org/officeDocument/2006/relationships/image" Target="../media/image7.emf"/><Relationship Id="rId13" Type="http://schemas.openxmlformats.org/officeDocument/2006/relationships/ctrlProp" Target="../ctrlProps/ctrlProp158.xml"/><Relationship Id="rId18" Type="http://schemas.openxmlformats.org/officeDocument/2006/relationships/ctrlProp" Target="../ctrlProps/ctrlProp163.xml"/><Relationship Id="rId39" Type="http://schemas.openxmlformats.org/officeDocument/2006/relationships/ctrlProp" Target="../ctrlProps/ctrlProp184.xml"/><Relationship Id="rId34" Type="http://schemas.openxmlformats.org/officeDocument/2006/relationships/ctrlProp" Target="../ctrlProps/ctrlProp179.xml"/><Relationship Id="rId50" Type="http://schemas.openxmlformats.org/officeDocument/2006/relationships/ctrlProp" Target="../ctrlProps/ctrlProp195.xml"/><Relationship Id="rId55" Type="http://schemas.openxmlformats.org/officeDocument/2006/relationships/ctrlProp" Target="../ctrlProps/ctrlProp200.xml"/><Relationship Id="rId76" Type="http://schemas.openxmlformats.org/officeDocument/2006/relationships/ctrlProp" Target="../ctrlProps/ctrlProp221.xml"/><Relationship Id="rId7" Type="http://schemas.openxmlformats.org/officeDocument/2006/relationships/image" Target="../media/image6.emf"/><Relationship Id="rId71" Type="http://schemas.openxmlformats.org/officeDocument/2006/relationships/ctrlProp" Target="../ctrlProps/ctrlProp216.xml"/><Relationship Id="rId2" Type="http://schemas.openxmlformats.org/officeDocument/2006/relationships/drawing" Target="../drawings/drawing2.xml"/><Relationship Id="rId29" Type="http://schemas.openxmlformats.org/officeDocument/2006/relationships/ctrlProp" Target="../ctrlProps/ctrlProp174.xml"/><Relationship Id="rId24" Type="http://schemas.openxmlformats.org/officeDocument/2006/relationships/ctrlProp" Target="../ctrlProps/ctrlProp169.xml"/><Relationship Id="rId40" Type="http://schemas.openxmlformats.org/officeDocument/2006/relationships/ctrlProp" Target="../ctrlProps/ctrlProp185.xml"/><Relationship Id="rId45" Type="http://schemas.openxmlformats.org/officeDocument/2006/relationships/ctrlProp" Target="../ctrlProps/ctrlProp190.xml"/><Relationship Id="rId66" Type="http://schemas.openxmlformats.org/officeDocument/2006/relationships/ctrlProp" Target="../ctrlProps/ctrlProp211.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0.xml"/><Relationship Id="rId13" Type="http://schemas.openxmlformats.org/officeDocument/2006/relationships/image" Target="../media/image12.emf"/><Relationship Id="rId3" Type="http://schemas.openxmlformats.org/officeDocument/2006/relationships/customProperty" Target="../customProperty2.bin"/><Relationship Id="rId7" Type="http://schemas.openxmlformats.org/officeDocument/2006/relationships/image" Target="../media/image9.emf"/><Relationship Id="rId12" Type="http://schemas.openxmlformats.org/officeDocument/2006/relationships/control" Target="../activeX/activeX12.xml"/><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ontrol" Target="../activeX/activeX9.xml"/><Relationship Id="rId11" Type="http://schemas.openxmlformats.org/officeDocument/2006/relationships/image" Target="../media/image11.emf"/><Relationship Id="rId5" Type="http://schemas.openxmlformats.org/officeDocument/2006/relationships/vmlDrawing" Target="../drawings/vmlDrawing3.vml"/><Relationship Id="rId15" Type="http://schemas.openxmlformats.org/officeDocument/2006/relationships/image" Target="../media/image13.emf"/><Relationship Id="rId10" Type="http://schemas.openxmlformats.org/officeDocument/2006/relationships/control" Target="../activeX/activeX11.xml"/><Relationship Id="rId4" Type="http://schemas.openxmlformats.org/officeDocument/2006/relationships/drawing" Target="../drawings/drawing3.xml"/><Relationship Id="rId9" Type="http://schemas.openxmlformats.org/officeDocument/2006/relationships/image" Target="../media/image10.emf"/><Relationship Id="rId14" Type="http://schemas.openxmlformats.org/officeDocument/2006/relationships/control" Target="../activeX/activeX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B217"/>
  <sheetViews>
    <sheetView showGridLines="0" topLeftCell="A73" zoomScale="85" zoomScaleNormal="85" workbookViewId="0">
      <selection activeCell="L92" sqref="L92"/>
    </sheetView>
  </sheetViews>
  <sheetFormatPr defaultRowHeight="14.25" x14ac:dyDescent="0.2"/>
  <cols>
    <col min="1" max="1" width="1.625" style="2" customWidth="1"/>
    <col min="2" max="2" width="12.625" style="2" customWidth="1"/>
    <col min="3" max="3" width="15.625" style="2" customWidth="1"/>
    <col min="4" max="4" width="64.625" style="2" customWidth="1"/>
    <col min="5" max="5" width="3.25" style="2" customWidth="1"/>
    <col min="6" max="6" width="14.25" style="2" customWidth="1"/>
    <col min="7" max="7" width="3.25" style="2" customWidth="1"/>
    <col min="8" max="8" width="30.625" style="2" customWidth="1"/>
    <col min="9" max="9" width="3.25" style="2" customWidth="1"/>
    <col min="10" max="10" width="14.25" style="2" customWidth="1"/>
    <col min="11" max="11" width="3.25" style="2" customWidth="1"/>
    <col min="12" max="12" width="36.625" style="2" customWidth="1"/>
    <col min="13" max="16" width="10.625" style="2" customWidth="1"/>
    <col min="17" max="17" width="90.625" style="2" customWidth="1"/>
    <col min="18" max="27" width="9" style="2"/>
    <col min="28" max="28" width="23" style="2" bestFit="1" customWidth="1"/>
    <col min="29" max="16384" width="9" style="2"/>
  </cols>
  <sheetData>
    <row r="1" spans="1:28" ht="42" customHeight="1" x14ac:dyDescent="0.2">
      <c r="A1" s="3"/>
      <c r="B1" s="90" t="s">
        <v>0</v>
      </c>
      <c r="C1" s="90"/>
      <c r="D1" s="90"/>
      <c r="E1" s="90"/>
      <c r="F1" s="90"/>
      <c r="G1" s="90"/>
      <c r="H1" s="90"/>
      <c r="I1" s="90"/>
      <c r="J1" s="90"/>
      <c r="K1" s="90"/>
      <c r="L1" s="90"/>
      <c r="AA1" s="1">
        <v>2</v>
      </c>
      <c r="AB1" s="1" t="b">
        <v>0</v>
      </c>
    </row>
    <row r="2" spans="1:28" ht="15.75" customHeight="1" x14ac:dyDescent="0.2">
      <c r="A2" s="51" t="s">
        <v>41</v>
      </c>
      <c r="B2" s="3"/>
      <c r="C2" s="3"/>
      <c r="D2" s="3"/>
      <c r="E2" s="3"/>
      <c r="F2" s="3"/>
      <c r="G2" s="3"/>
      <c r="H2" s="3"/>
      <c r="I2" s="3"/>
      <c r="J2" s="3"/>
      <c r="K2" s="3"/>
      <c r="L2" s="3"/>
    </row>
    <row r="3" spans="1:28" ht="15.75" customHeight="1" x14ac:dyDescent="0.2">
      <c r="A3" s="3"/>
      <c r="B3" s="4" t="s">
        <v>1</v>
      </c>
      <c r="C3" s="3"/>
      <c r="D3" s="3"/>
      <c r="E3" s="3"/>
      <c r="F3" s="3"/>
      <c r="G3" s="3"/>
      <c r="H3" s="3"/>
      <c r="I3" s="3"/>
      <c r="J3" s="3"/>
      <c r="K3" s="3"/>
      <c r="L3" s="3"/>
    </row>
    <row r="4" spans="1:28" ht="18" customHeight="1" thickBot="1" x14ac:dyDescent="0.25">
      <c r="A4" s="3"/>
      <c r="B4" s="3"/>
      <c r="C4" s="3"/>
      <c r="D4" s="3"/>
      <c r="E4" s="3"/>
      <c r="F4" s="3"/>
      <c r="G4" s="3"/>
      <c r="H4" s="3"/>
      <c r="I4" s="3"/>
      <c r="J4" s="3"/>
      <c r="K4" s="3"/>
      <c r="L4" s="3"/>
    </row>
    <row r="5" spans="1:28" ht="28.35" customHeight="1" x14ac:dyDescent="0.2">
      <c r="A5" s="3"/>
      <c r="B5" s="91" t="s">
        <v>2</v>
      </c>
      <c r="C5" s="92"/>
      <c r="D5" s="92"/>
      <c r="E5" s="92"/>
      <c r="F5" s="92"/>
      <c r="G5" s="92"/>
      <c r="H5" s="92"/>
      <c r="I5" s="92"/>
      <c r="J5" s="92"/>
      <c r="K5" s="92"/>
      <c r="L5" s="93"/>
      <c r="Q5" s="33" t="s">
        <v>25</v>
      </c>
    </row>
    <row r="6" spans="1:28" ht="28.35" customHeight="1" thickBot="1" x14ac:dyDescent="0.25">
      <c r="A6" s="3"/>
      <c r="B6" s="94"/>
      <c r="C6" s="95"/>
      <c r="D6" s="95"/>
      <c r="E6" s="95"/>
      <c r="F6" s="95"/>
      <c r="G6" s="95"/>
      <c r="H6" s="95"/>
      <c r="I6" s="95"/>
      <c r="J6" s="95"/>
      <c r="K6" s="95"/>
      <c r="L6" s="96"/>
      <c r="Q6" s="34" t="s">
        <v>26</v>
      </c>
    </row>
    <row r="7" spans="1:28" ht="21.95" customHeight="1" x14ac:dyDescent="0.2">
      <c r="A7" s="3"/>
      <c r="B7" s="97" t="s">
        <v>12</v>
      </c>
      <c r="C7" s="28"/>
      <c r="D7" s="28"/>
      <c r="E7" s="28"/>
      <c r="F7" s="28"/>
      <c r="G7" s="28"/>
      <c r="H7" s="28"/>
      <c r="I7" s="28"/>
      <c r="J7" s="28"/>
      <c r="K7" s="28"/>
      <c r="L7" s="29"/>
      <c r="Q7" s="100" t="s">
        <v>28</v>
      </c>
    </row>
    <row r="8" spans="1:28" ht="18" customHeight="1" x14ac:dyDescent="0.2">
      <c r="A8" s="3"/>
      <c r="B8" s="98"/>
      <c r="C8" s="3"/>
      <c r="D8" s="3"/>
      <c r="E8" s="3"/>
      <c r="F8" s="3"/>
      <c r="G8" s="3"/>
      <c r="H8" s="3"/>
      <c r="I8" s="3"/>
      <c r="J8" s="3"/>
      <c r="K8" s="3"/>
      <c r="L8" s="14"/>
      <c r="Q8" s="100"/>
    </row>
    <row r="9" spans="1:28" ht="17.100000000000001" customHeight="1" x14ac:dyDescent="0.2">
      <c r="A9" s="3"/>
      <c r="B9" s="98"/>
      <c r="C9" s="6"/>
      <c r="D9" s="7"/>
      <c r="E9" s="101" t="s">
        <v>3</v>
      </c>
      <c r="F9" s="102"/>
      <c r="G9" s="103"/>
      <c r="H9" s="5" t="s">
        <v>4</v>
      </c>
      <c r="I9" s="101" t="s">
        <v>5</v>
      </c>
      <c r="J9" s="102"/>
      <c r="K9" s="103"/>
      <c r="L9" s="15" t="s">
        <v>4</v>
      </c>
      <c r="Q9" s="100"/>
    </row>
    <row r="10" spans="1:28" ht="5.0999999999999996" customHeight="1" x14ac:dyDescent="0.2">
      <c r="A10" s="3"/>
      <c r="B10" s="98"/>
      <c r="C10" s="104"/>
      <c r="D10" s="3"/>
      <c r="E10" s="16"/>
      <c r="F10" s="16"/>
      <c r="G10" s="16"/>
      <c r="H10" s="10"/>
      <c r="I10" s="16"/>
      <c r="J10" s="16"/>
      <c r="K10" s="16"/>
      <c r="L10" s="14"/>
      <c r="Q10" s="100"/>
    </row>
    <row r="11" spans="1:28" ht="15.95" customHeight="1" x14ac:dyDescent="0.2">
      <c r="A11" s="3"/>
      <c r="B11" s="98"/>
      <c r="C11" s="105"/>
      <c r="D11" s="17" t="s">
        <v>7</v>
      </c>
      <c r="E11" s="16"/>
      <c r="F11" s="42">
        <v>10000</v>
      </c>
      <c r="G11" s="16"/>
      <c r="H11" s="11" t="s">
        <v>8</v>
      </c>
      <c r="I11" s="16"/>
      <c r="J11" s="43" t="s">
        <v>9</v>
      </c>
      <c r="K11" s="16"/>
      <c r="L11" s="20" t="s">
        <v>8</v>
      </c>
      <c r="Q11" s="100"/>
    </row>
    <row r="12" spans="1:28" ht="5.0999999999999996" customHeight="1" x14ac:dyDescent="0.2">
      <c r="A12" s="3"/>
      <c r="B12" s="98"/>
      <c r="C12" s="106"/>
      <c r="D12" s="8"/>
      <c r="E12" s="9"/>
      <c r="F12" s="9"/>
      <c r="G12" s="9"/>
      <c r="H12" s="7"/>
      <c r="I12" s="9"/>
      <c r="J12" s="9"/>
      <c r="K12" s="9"/>
      <c r="L12" s="21"/>
      <c r="Q12" s="100"/>
    </row>
    <row r="13" spans="1:28" ht="5.0999999999999996" customHeight="1" x14ac:dyDescent="0.2">
      <c r="A13" s="3"/>
      <c r="B13" s="98"/>
      <c r="C13" s="105"/>
      <c r="D13" s="3"/>
      <c r="E13" s="16"/>
      <c r="F13" s="16"/>
      <c r="G13" s="16"/>
      <c r="H13" s="12"/>
      <c r="I13" s="16"/>
      <c r="J13" s="16"/>
      <c r="K13" s="16"/>
      <c r="L13" s="14"/>
      <c r="Q13" s="100"/>
    </row>
    <row r="14" spans="1:28" ht="15.95" customHeight="1" x14ac:dyDescent="0.2">
      <c r="A14" s="3"/>
      <c r="B14" s="98"/>
      <c r="C14" s="105"/>
      <c r="D14" s="17" t="s">
        <v>10</v>
      </c>
      <c r="E14" s="16"/>
      <c r="F14" s="18">
        <v>10000</v>
      </c>
      <c r="G14" s="16"/>
      <c r="H14" s="11" t="s">
        <v>8</v>
      </c>
      <c r="I14" s="16"/>
      <c r="J14" s="19" t="s">
        <v>9</v>
      </c>
      <c r="K14" s="16"/>
      <c r="L14" s="20" t="s">
        <v>8</v>
      </c>
      <c r="Q14" s="100"/>
    </row>
    <row r="15" spans="1:28" ht="5.0999999999999996" customHeight="1" x14ac:dyDescent="0.2">
      <c r="A15" s="3"/>
      <c r="B15" s="98"/>
      <c r="C15" s="106"/>
      <c r="D15" s="8"/>
      <c r="E15" s="9"/>
      <c r="F15" s="9"/>
      <c r="G15" s="9"/>
      <c r="H15" s="7"/>
      <c r="I15" s="9"/>
      <c r="J15" s="9"/>
      <c r="K15" s="9"/>
      <c r="L15" s="21"/>
      <c r="Q15" s="100"/>
    </row>
    <row r="16" spans="1:28" ht="11.1" customHeight="1" x14ac:dyDescent="0.2">
      <c r="A16" s="3"/>
      <c r="B16" s="98"/>
      <c r="C16" s="105"/>
      <c r="D16" s="107" t="s">
        <v>11</v>
      </c>
      <c r="E16" s="16"/>
      <c r="F16" s="16"/>
      <c r="G16" s="16"/>
      <c r="H16" s="12"/>
      <c r="I16" s="16"/>
      <c r="J16" s="16"/>
      <c r="K16" s="16"/>
      <c r="L16" s="14"/>
      <c r="Q16" s="100"/>
    </row>
    <row r="17" spans="1:17" ht="11.1" customHeight="1" x14ac:dyDescent="0.2">
      <c r="A17" s="3"/>
      <c r="B17" s="98"/>
      <c r="C17" s="105"/>
      <c r="D17" s="107"/>
      <c r="E17" s="16"/>
      <c r="F17" s="16"/>
      <c r="G17" s="16"/>
      <c r="H17" s="12"/>
      <c r="I17" s="16"/>
      <c r="J17" s="16"/>
      <c r="K17" s="16"/>
      <c r="L17" s="14"/>
      <c r="Q17" s="100"/>
    </row>
    <row r="18" spans="1:17" ht="15.95" customHeight="1" x14ac:dyDescent="0.2">
      <c r="A18" s="3"/>
      <c r="B18" s="98"/>
      <c r="C18" s="13"/>
      <c r="D18" s="22" t="str">
        <f>IF(AA1=2, "Level 1", IF(AB1=TRUE, IF(A26-1=0, "Lowest Level","Lowest Level -"&amp;(A26-1)), "Level 1"))</f>
        <v>Level 1</v>
      </c>
      <c r="E18" s="16"/>
      <c r="F18" s="18">
        <v>10000</v>
      </c>
      <c r="G18" s="16"/>
      <c r="H18" s="11" t="s">
        <v>8</v>
      </c>
      <c r="I18" s="16"/>
      <c r="J18" s="19" t="s">
        <v>9</v>
      </c>
      <c r="K18" s="16"/>
      <c r="L18" s="20" t="s">
        <v>8</v>
      </c>
      <c r="Q18" s="100"/>
    </row>
    <row r="19" spans="1:17" ht="5.0999999999999996" customHeight="1" x14ac:dyDescent="0.2">
      <c r="A19" s="3"/>
      <c r="B19" s="98"/>
      <c r="C19" s="13"/>
      <c r="D19" s="8"/>
      <c r="E19" s="9"/>
      <c r="F19" s="9"/>
      <c r="G19" s="9"/>
      <c r="H19" s="7"/>
      <c r="I19" s="9"/>
      <c r="J19" s="9"/>
      <c r="K19" s="9"/>
      <c r="L19" s="21"/>
      <c r="Q19" s="100"/>
    </row>
    <row r="20" spans="1:17" ht="5.0999999999999996" customHeight="1" x14ac:dyDescent="0.25">
      <c r="A20" s="3"/>
      <c r="B20" s="98"/>
      <c r="C20" s="13"/>
      <c r="D20" s="3"/>
      <c r="E20" s="16"/>
      <c r="F20" s="16"/>
      <c r="G20" s="16"/>
      <c r="H20" s="12"/>
      <c r="I20" s="16"/>
      <c r="J20" s="16"/>
      <c r="K20" s="16"/>
      <c r="L20" s="14"/>
      <c r="Q20" s="35"/>
    </row>
    <row r="21" spans="1:17" ht="15.95" customHeight="1" x14ac:dyDescent="0.2">
      <c r="A21" s="3"/>
      <c r="B21" s="98"/>
      <c r="C21" s="13"/>
      <c r="D21" s="23" t="str">
        <f>IF(AA1=2, "Level 2", IF(AB1=TRUE, IF(A26-2=0, "Lowest Level","Lowest Level -"&amp;(A26-2)), "Level 2"))</f>
        <v>Level 2</v>
      </c>
      <c r="E21" s="16"/>
      <c r="F21" s="18">
        <v>10000</v>
      </c>
      <c r="G21" s="16"/>
      <c r="H21" s="11" t="s">
        <v>8</v>
      </c>
      <c r="I21" s="16"/>
      <c r="J21" s="19" t="s">
        <v>9</v>
      </c>
      <c r="K21" s="16"/>
      <c r="L21" s="20" t="s">
        <v>8</v>
      </c>
      <c r="Q21" s="36" t="s">
        <v>29</v>
      </c>
    </row>
    <row r="22" spans="1:17" ht="5.0999999999999996" customHeight="1" x14ac:dyDescent="0.2">
      <c r="A22" s="3"/>
      <c r="B22" s="98"/>
      <c r="C22" s="13"/>
      <c r="D22" s="8"/>
      <c r="E22" s="9"/>
      <c r="F22" s="9"/>
      <c r="G22" s="9"/>
      <c r="H22" s="7"/>
      <c r="I22" s="9"/>
      <c r="J22" s="9"/>
      <c r="K22" s="9"/>
      <c r="L22" s="21"/>
      <c r="Q22" s="100" t="s">
        <v>30</v>
      </c>
    </row>
    <row r="23" spans="1:17" ht="5.0999999999999996" customHeight="1" x14ac:dyDescent="0.2">
      <c r="A23" s="3"/>
      <c r="B23" s="98"/>
      <c r="C23" s="13"/>
      <c r="D23" s="3"/>
      <c r="E23" s="16"/>
      <c r="F23" s="16"/>
      <c r="G23" s="16"/>
      <c r="H23" s="12"/>
      <c r="I23" s="16"/>
      <c r="J23" s="16"/>
      <c r="K23" s="16"/>
      <c r="L23" s="14"/>
      <c r="Q23" s="100"/>
    </row>
    <row r="24" spans="1:17" ht="15.95" customHeight="1" x14ac:dyDescent="0.2">
      <c r="A24" s="3"/>
      <c r="B24" s="98"/>
      <c r="C24" s="13"/>
      <c r="D24" s="24" t="str">
        <f>IF(AA1=2, "Level 3", IF(AB1=TRUE, IF(A26-3=0, "Lowest Level","Lowest Level -"&amp;(A26-3)), "Level 3"))</f>
        <v>Level 3</v>
      </c>
      <c r="E24" s="16"/>
      <c r="F24" s="18">
        <v>10000</v>
      </c>
      <c r="G24" s="16"/>
      <c r="H24" s="11" t="s">
        <v>8</v>
      </c>
      <c r="I24" s="16"/>
      <c r="J24" s="19" t="s">
        <v>9</v>
      </c>
      <c r="K24" s="16"/>
      <c r="L24" s="20" t="s">
        <v>8</v>
      </c>
      <c r="Q24" s="100"/>
    </row>
    <row r="25" spans="1:17" ht="5.0999999999999996" customHeight="1" x14ac:dyDescent="0.2">
      <c r="A25" s="3"/>
      <c r="B25" s="98"/>
      <c r="C25" s="13"/>
      <c r="D25" s="8"/>
      <c r="E25" s="9"/>
      <c r="F25" s="9"/>
      <c r="G25" s="9"/>
      <c r="H25" s="7"/>
      <c r="I25" s="9"/>
      <c r="J25" s="9"/>
      <c r="K25" s="9"/>
      <c r="L25" s="21"/>
      <c r="Q25" s="100"/>
    </row>
    <row r="26" spans="1:17" ht="21.95" customHeight="1" x14ac:dyDescent="0.2">
      <c r="A26" s="3">
        <v>3</v>
      </c>
      <c r="B26" s="98"/>
      <c r="C26" s="13"/>
      <c r="D26" s="3"/>
      <c r="E26" s="3"/>
      <c r="F26" s="3"/>
      <c r="G26" s="3"/>
      <c r="H26" s="3"/>
      <c r="I26" s="3"/>
      <c r="J26" s="3"/>
      <c r="K26" s="3"/>
      <c r="L26" s="14"/>
      <c r="Q26" s="100"/>
    </row>
    <row r="27" spans="1:17" ht="5.0999999999999996" customHeight="1" thickBot="1" x14ac:dyDescent="0.25">
      <c r="A27" s="3"/>
      <c r="B27" s="99"/>
      <c r="C27" s="25"/>
      <c r="D27" s="26"/>
      <c r="E27" s="26"/>
      <c r="F27" s="26"/>
      <c r="G27" s="26"/>
      <c r="H27" s="26"/>
      <c r="I27" s="26"/>
      <c r="J27" s="26"/>
      <c r="K27" s="26"/>
      <c r="L27" s="27"/>
      <c r="Q27" s="100"/>
    </row>
    <row r="28" spans="1:17" ht="21.95" customHeight="1" x14ac:dyDescent="0.2">
      <c r="A28" s="3"/>
      <c r="B28" s="108" t="s">
        <v>6</v>
      </c>
      <c r="C28" s="3"/>
      <c r="D28" s="3"/>
      <c r="E28" s="3"/>
      <c r="F28" s="3"/>
      <c r="G28" s="3"/>
      <c r="H28" s="3"/>
      <c r="I28" s="3"/>
      <c r="J28" s="3"/>
      <c r="K28" s="3"/>
      <c r="L28" s="14"/>
      <c r="Q28" s="100"/>
    </row>
    <row r="29" spans="1:17" ht="18" customHeight="1" x14ac:dyDescent="0.2">
      <c r="A29" s="3"/>
      <c r="B29" s="98"/>
      <c r="C29" s="3"/>
      <c r="D29" s="3"/>
      <c r="E29" s="3"/>
      <c r="F29" s="3"/>
      <c r="G29" s="3"/>
      <c r="H29" s="3"/>
      <c r="I29" s="3"/>
      <c r="J29" s="3"/>
      <c r="K29" s="3"/>
      <c r="L29" s="14"/>
      <c r="Q29" s="100"/>
    </row>
    <row r="30" spans="1:17" ht="17.100000000000001" customHeight="1" x14ac:dyDescent="0.25">
      <c r="A30" s="3"/>
      <c r="B30" s="98"/>
      <c r="C30" s="6"/>
      <c r="D30" s="7"/>
      <c r="E30" s="101" t="s">
        <v>3</v>
      </c>
      <c r="F30" s="102"/>
      <c r="G30" s="103"/>
      <c r="H30" s="5" t="s">
        <v>4</v>
      </c>
      <c r="I30" s="101" t="s">
        <v>5</v>
      </c>
      <c r="J30" s="102"/>
      <c r="K30" s="103"/>
      <c r="L30" s="15" t="s">
        <v>4</v>
      </c>
      <c r="Q30" s="35"/>
    </row>
    <row r="31" spans="1:17" ht="5.0999999999999996" customHeight="1" x14ac:dyDescent="0.25">
      <c r="A31" s="3"/>
      <c r="B31" s="98"/>
      <c r="C31" s="104"/>
      <c r="D31" s="3"/>
      <c r="E31" s="16"/>
      <c r="F31" s="16"/>
      <c r="G31" s="16"/>
      <c r="H31" s="10"/>
      <c r="I31" s="16"/>
      <c r="J31" s="16"/>
      <c r="K31" s="16"/>
      <c r="L31" s="14"/>
      <c r="Q31" s="35"/>
    </row>
    <row r="32" spans="1:17" ht="15.95" customHeight="1" x14ac:dyDescent="0.2">
      <c r="A32" s="3"/>
      <c r="B32" s="98"/>
      <c r="C32" s="105"/>
      <c r="D32" s="17" t="s">
        <v>7</v>
      </c>
      <c r="E32" s="16"/>
      <c r="F32" s="44">
        <v>10000</v>
      </c>
      <c r="G32" s="16"/>
      <c r="H32" s="11" t="s">
        <v>8</v>
      </c>
      <c r="I32" s="16"/>
      <c r="J32" s="45" t="s">
        <v>9</v>
      </c>
      <c r="K32" s="16"/>
      <c r="L32" s="20" t="s">
        <v>8</v>
      </c>
      <c r="Q32" s="37" t="s">
        <v>27</v>
      </c>
    </row>
    <row r="33" spans="1:17" ht="5.0999999999999996" customHeight="1" x14ac:dyDescent="0.2">
      <c r="A33" s="3"/>
      <c r="B33" s="98"/>
      <c r="C33" s="106"/>
      <c r="D33" s="8"/>
      <c r="E33" s="9"/>
      <c r="F33" s="9"/>
      <c r="G33" s="9"/>
      <c r="H33" s="7"/>
      <c r="I33" s="9"/>
      <c r="J33" s="9"/>
      <c r="K33" s="9"/>
      <c r="L33" s="21"/>
      <c r="Q33" s="100" t="s">
        <v>31</v>
      </c>
    </row>
    <row r="34" spans="1:17" ht="5.0999999999999996" customHeight="1" x14ac:dyDescent="0.2">
      <c r="A34" s="3"/>
      <c r="B34" s="98"/>
      <c r="C34" s="105"/>
      <c r="D34" s="3"/>
      <c r="E34" s="16"/>
      <c r="F34" s="16"/>
      <c r="G34" s="16"/>
      <c r="H34" s="12"/>
      <c r="I34" s="16"/>
      <c r="J34" s="16"/>
      <c r="K34" s="16"/>
      <c r="L34" s="14"/>
      <c r="Q34" s="100"/>
    </row>
    <row r="35" spans="1:17" ht="15.95" customHeight="1" x14ac:dyDescent="0.2">
      <c r="A35" s="3"/>
      <c r="B35" s="98"/>
      <c r="C35" s="105"/>
      <c r="D35" s="17" t="s">
        <v>10</v>
      </c>
      <c r="E35" s="16"/>
      <c r="F35" s="42">
        <v>10000</v>
      </c>
      <c r="G35" s="16"/>
      <c r="H35" s="11" t="s">
        <v>8</v>
      </c>
      <c r="I35" s="16"/>
      <c r="J35" s="43" t="s">
        <v>9</v>
      </c>
      <c r="K35" s="16"/>
      <c r="L35" s="20" t="s">
        <v>8</v>
      </c>
      <c r="Q35" s="100"/>
    </row>
    <row r="36" spans="1:17" ht="5.0999999999999996" customHeight="1" x14ac:dyDescent="0.2">
      <c r="A36" s="3"/>
      <c r="B36" s="98"/>
      <c r="C36" s="106"/>
      <c r="D36" s="8"/>
      <c r="E36" s="9"/>
      <c r="F36" s="9"/>
      <c r="G36" s="9"/>
      <c r="H36" s="7"/>
      <c r="I36" s="9"/>
      <c r="J36" s="9"/>
      <c r="K36" s="9"/>
      <c r="L36" s="21"/>
      <c r="Q36" s="100"/>
    </row>
    <row r="37" spans="1:17" ht="11.1" customHeight="1" x14ac:dyDescent="0.2">
      <c r="A37" s="3"/>
      <c r="B37" s="98"/>
      <c r="C37" s="105"/>
      <c r="D37" s="107" t="s">
        <v>11</v>
      </c>
      <c r="E37" s="16"/>
      <c r="F37" s="16"/>
      <c r="G37" s="16"/>
      <c r="H37" s="12"/>
      <c r="I37" s="16"/>
      <c r="J37" s="16"/>
      <c r="K37" s="16"/>
      <c r="L37" s="14"/>
      <c r="Q37" s="100"/>
    </row>
    <row r="38" spans="1:17" ht="11.1" customHeight="1" x14ac:dyDescent="0.2">
      <c r="A38" s="3"/>
      <c r="B38" s="98"/>
      <c r="C38" s="105"/>
      <c r="D38" s="107"/>
      <c r="E38" s="16"/>
      <c r="F38" s="16"/>
      <c r="G38" s="16"/>
      <c r="H38" s="12"/>
      <c r="I38" s="16"/>
      <c r="J38" s="16"/>
      <c r="K38" s="16"/>
      <c r="L38" s="14"/>
      <c r="Q38" s="100"/>
    </row>
    <row r="39" spans="1:17" ht="15.95" customHeight="1" x14ac:dyDescent="0.2">
      <c r="A39" s="3"/>
      <c r="B39" s="98"/>
      <c r="C39" s="13"/>
      <c r="D39" s="22" t="str">
        <f>IF(AA1=2, "Level 1", IF(AB1=TRUE, IF(A47-1=0, "Lowest Level","Lowest Level -"&amp;(A47-1)), "Level 1"))</f>
        <v>Level 1</v>
      </c>
      <c r="E39" s="16"/>
      <c r="F39" s="44">
        <v>10000</v>
      </c>
      <c r="G39" s="16"/>
      <c r="H39" s="11" t="s">
        <v>8</v>
      </c>
      <c r="I39" s="16"/>
      <c r="J39" s="45" t="s">
        <v>9</v>
      </c>
      <c r="K39" s="16"/>
      <c r="L39" s="20" t="s">
        <v>8</v>
      </c>
      <c r="Q39" s="100"/>
    </row>
    <row r="40" spans="1:17" ht="5.0999999999999996" customHeight="1" x14ac:dyDescent="0.25">
      <c r="A40" s="3"/>
      <c r="B40" s="98"/>
      <c r="C40" s="13"/>
      <c r="D40" s="8"/>
      <c r="E40" s="9"/>
      <c r="F40" s="9"/>
      <c r="G40" s="9"/>
      <c r="H40" s="7"/>
      <c r="I40" s="9"/>
      <c r="J40" s="9"/>
      <c r="K40" s="9"/>
      <c r="L40" s="21"/>
      <c r="Q40" s="38"/>
    </row>
    <row r="41" spans="1:17" ht="5.0999999999999996" customHeight="1" x14ac:dyDescent="0.2">
      <c r="A41" s="3"/>
      <c r="B41" s="98"/>
      <c r="C41" s="13"/>
      <c r="D41" s="3"/>
      <c r="E41" s="16"/>
      <c r="F41" s="16"/>
      <c r="G41" s="16"/>
      <c r="H41" s="12"/>
      <c r="I41" s="16"/>
      <c r="J41" s="16"/>
      <c r="K41" s="16"/>
      <c r="L41" s="14"/>
    </row>
    <row r="42" spans="1:17" ht="15.95" customHeight="1" x14ac:dyDescent="0.2">
      <c r="A42" s="3"/>
      <c r="B42" s="98"/>
      <c r="C42" s="13"/>
      <c r="D42" s="23" t="str">
        <f>IF(AA1=2, "Level 2", IF(AB1=TRUE, IF(A47-2=0, "Lowest Level","Lowest Level -"&amp;(A47-2)), "Level 2"))</f>
        <v>Level 2</v>
      </c>
      <c r="E42" s="16"/>
      <c r="F42" s="44">
        <v>10000</v>
      </c>
      <c r="G42" s="16"/>
      <c r="H42" s="11" t="s">
        <v>8</v>
      </c>
      <c r="I42" s="16"/>
      <c r="J42" s="45" t="s">
        <v>9</v>
      </c>
      <c r="K42" s="16"/>
      <c r="L42" s="20" t="s">
        <v>8</v>
      </c>
    </row>
    <row r="43" spans="1:17" ht="5.0999999999999996" customHeight="1" x14ac:dyDescent="0.2">
      <c r="A43" s="3"/>
      <c r="B43" s="98"/>
      <c r="C43" s="13"/>
      <c r="D43" s="8"/>
      <c r="E43" s="9"/>
      <c r="F43" s="9"/>
      <c r="G43" s="9"/>
      <c r="H43" s="7"/>
      <c r="I43" s="9"/>
      <c r="J43" s="9"/>
      <c r="K43" s="9"/>
      <c r="L43" s="21"/>
    </row>
    <row r="44" spans="1:17" ht="5.0999999999999996" customHeight="1" x14ac:dyDescent="0.2">
      <c r="A44" s="3"/>
      <c r="B44" s="98"/>
      <c r="C44" s="13"/>
      <c r="D44" s="3"/>
      <c r="E44" s="16"/>
      <c r="F44" s="16"/>
      <c r="G44" s="16"/>
      <c r="H44" s="12"/>
      <c r="I44" s="16"/>
      <c r="J44" s="16"/>
      <c r="K44" s="16"/>
      <c r="L44" s="14"/>
    </row>
    <row r="45" spans="1:17" ht="15.95" customHeight="1" x14ac:dyDescent="0.2">
      <c r="A45" s="3"/>
      <c r="B45" s="98"/>
      <c r="C45" s="13"/>
      <c r="D45" s="24" t="str">
        <f>IF(AA1=2, "Level 3", IF(AB1=TRUE, IF(A47-3=0, "Lowest Level","Lowest Level -"&amp;(A47-3)), "Level 3"))</f>
        <v>Level 3</v>
      </c>
      <c r="E45" s="16"/>
      <c r="F45" s="44">
        <v>10000</v>
      </c>
      <c r="G45" s="16"/>
      <c r="H45" s="11" t="s">
        <v>8</v>
      </c>
      <c r="I45" s="16"/>
      <c r="J45" s="45" t="s">
        <v>9</v>
      </c>
      <c r="K45" s="16"/>
      <c r="L45" s="20" t="s">
        <v>8</v>
      </c>
    </row>
    <row r="46" spans="1:17" ht="5.0999999999999996" customHeight="1" x14ac:dyDescent="0.2">
      <c r="A46" s="3"/>
      <c r="B46" s="98"/>
      <c r="C46" s="13"/>
      <c r="D46" s="8"/>
      <c r="E46" s="9"/>
      <c r="F46" s="9"/>
      <c r="G46" s="9"/>
      <c r="H46" s="7"/>
      <c r="I46" s="9"/>
      <c r="J46" s="9"/>
      <c r="K46" s="9"/>
      <c r="L46" s="21"/>
    </row>
    <row r="47" spans="1:17" ht="21.95" customHeight="1" x14ac:dyDescent="0.2">
      <c r="A47" s="3">
        <v>3</v>
      </c>
      <c r="B47" s="98"/>
      <c r="C47" s="13"/>
      <c r="D47" s="3"/>
      <c r="E47" s="3"/>
      <c r="F47" s="3"/>
      <c r="G47" s="3"/>
      <c r="H47" s="3"/>
      <c r="I47" s="3"/>
      <c r="J47" s="3"/>
      <c r="K47" s="3"/>
      <c r="L47" s="14"/>
    </row>
    <row r="48" spans="1:17" ht="5.0999999999999996" customHeight="1" thickBot="1" x14ac:dyDescent="0.25">
      <c r="A48" s="3"/>
      <c r="B48" s="99"/>
      <c r="C48" s="25"/>
      <c r="D48" s="26"/>
      <c r="E48" s="26"/>
      <c r="F48" s="26"/>
      <c r="G48" s="26"/>
      <c r="H48" s="26"/>
      <c r="I48" s="26"/>
      <c r="J48" s="26"/>
      <c r="K48" s="26"/>
      <c r="L48" s="27"/>
    </row>
    <row r="49" spans="1:12" ht="9" customHeight="1" x14ac:dyDescent="0.2">
      <c r="A49" s="3"/>
      <c r="B49" s="3"/>
      <c r="C49" s="3"/>
      <c r="D49" s="3"/>
      <c r="E49" s="3"/>
      <c r="F49" s="3"/>
      <c r="G49" s="3"/>
      <c r="H49" s="3"/>
      <c r="I49" s="3"/>
      <c r="J49" s="3"/>
      <c r="K49" s="3"/>
      <c r="L49" s="3"/>
    </row>
    <row r="50" spans="1:12" ht="24.6" customHeight="1" x14ac:dyDescent="0.2">
      <c r="A50" s="3"/>
      <c r="B50" s="3"/>
      <c r="C50" s="3"/>
      <c r="D50" s="3"/>
      <c r="E50" s="3"/>
      <c r="F50" s="3"/>
      <c r="G50" s="3"/>
      <c r="H50" s="3"/>
      <c r="I50" s="3"/>
      <c r="J50" s="3"/>
      <c r="K50" s="3"/>
      <c r="L50" s="3"/>
    </row>
    <row r="51" spans="1:12" ht="15" customHeight="1" thickBot="1" x14ac:dyDescent="0.25">
      <c r="A51" s="3"/>
      <c r="B51" s="3"/>
      <c r="C51" s="3"/>
      <c r="D51" s="3"/>
      <c r="E51" s="3"/>
      <c r="F51" s="3"/>
      <c r="G51" s="3"/>
      <c r="H51" s="3"/>
      <c r="I51" s="3"/>
      <c r="J51" s="3"/>
      <c r="K51" s="3"/>
      <c r="L51" s="3"/>
    </row>
    <row r="52" spans="1:12" ht="28.35" customHeight="1" x14ac:dyDescent="0.2">
      <c r="A52" s="3"/>
      <c r="B52" s="109" t="s">
        <v>13</v>
      </c>
      <c r="C52" s="110"/>
      <c r="D52" s="110"/>
      <c r="E52" s="110"/>
      <c r="F52" s="110"/>
      <c r="G52" s="110"/>
      <c r="H52" s="110"/>
      <c r="I52" s="110"/>
      <c r="J52" s="110"/>
      <c r="K52" s="110"/>
      <c r="L52" s="111"/>
    </row>
    <row r="53" spans="1:12" ht="28.35" customHeight="1" x14ac:dyDescent="0.2">
      <c r="A53" s="3"/>
      <c r="B53" s="112"/>
      <c r="C53" s="113"/>
      <c r="D53" s="113"/>
      <c r="E53" s="113"/>
      <c r="F53" s="113"/>
      <c r="G53" s="113"/>
      <c r="H53" s="113"/>
      <c r="I53" s="113"/>
      <c r="J53" s="113"/>
      <c r="K53" s="113"/>
      <c r="L53" s="114"/>
    </row>
    <row r="54" spans="1:12" ht="18" customHeight="1" x14ac:dyDescent="0.2">
      <c r="A54" s="3"/>
      <c r="B54" s="108" t="s">
        <v>6</v>
      </c>
      <c r="C54" s="3"/>
      <c r="D54" s="3"/>
      <c r="E54" s="3"/>
      <c r="F54" s="3"/>
      <c r="G54" s="3"/>
      <c r="H54" s="3"/>
      <c r="I54" s="3"/>
      <c r="J54" s="3"/>
      <c r="K54" s="3"/>
      <c r="L54" s="14"/>
    </row>
    <row r="55" spans="1:12" ht="17.100000000000001" customHeight="1" x14ac:dyDescent="0.2">
      <c r="A55" s="3"/>
      <c r="B55" s="98"/>
      <c r="C55" s="6"/>
      <c r="D55" s="7"/>
      <c r="E55" s="101" t="s">
        <v>3</v>
      </c>
      <c r="F55" s="102"/>
      <c r="G55" s="103"/>
      <c r="H55" s="5" t="s">
        <v>4</v>
      </c>
      <c r="I55" s="101" t="s">
        <v>5</v>
      </c>
      <c r="J55" s="102"/>
      <c r="K55" s="103"/>
      <c r="L55" s="15" t="s">
        <v>4</v>
      </c>
    </row>
    <row r="56" spans="1:12" ht="5.0999999999999996" customHeight="1" x14ac:dyDescent="0.2">
      <c r="A56" s="3"/>
      <c r="B56" s="98"/>
      <c r="C56" s="104"/>
      <c r="D56" s="3"/>
      <c r="E56" s="16"/>
      <c r="F56" s="16"/>
      <c r="G56" s="16"/>
      <c r="H56" s="10"/>
      <c r="I56" s="16"/>
      <c r="J56" s="16"/>
      <c r="K56" s="16"/>
      <c r="L56" s="14"/>
    </row>
    <row r="57" spans="1:12" ht="15.95" customHeight="1" x14ac:dyDescent="0.2">
      <c r="A57" s="3"/>
      <c r="B57" s="98"/>
      <c r="C57" s="105"/>
      <c r="D57" s="17" t="s">
        <v>14</v>
      </c>
      <c r="E57" s="16"/>
      <c r="F57" s="18">
        <v>10000</v>
      </c>
      <c r="G57" s="16"/>
      <c r="H57" s="11" t="s">
        <v>8</v>
      </c>
      <c r="I57" s="16"/>
      <c r="J57" s="19" t="s">
        <v>9</v>
      </c>
      <c r="K57" s="16"/>
      <c r="L57" s="20" t="s">
        <v>8</v>
      </c>
    </row>
    <row r="58" spans="1:12" ht="5.0999999999999996" customHeight="1" x14ac:dyDescent="0.2">
      <c r="A58" s="3"/>
      <c r="B58" s="98"/>
      <c r="C58" s="106"/>
      <c r="D58" s="8"/>
      <c r="E58" s="9"/>
      <c r="F58" s="9"/>
      <c r="G58" s="9"/>
      <c r="H58" s="7"/>
      <c r="I58" s="9"/>
      <c r="J58" s="9"/>
      <c r="K58" s="9"/>
      <c r="L58" s="21"/>
    </row>
    <row r="59" spans="1:12" ht="5.0999999999999996" customHeight="1" x14ac:dyDescent="0.2">
      <c r="A59" s="3"/>
      <c r="B59" s="98"/>
      <c r="C59" s="105"/>
      <c r="D59" s="3"/>
      <c r="E59" s="16"/>
      <c r="F59" s="16"/>
      <c r="G59" s="16"/>
      <c r="H59" s="12"/>
      <c r="I59" s="16"/>
      <c r="J59" s="16"/>
      <c r="K59" s="16"/>
      <c r="L59" s="14"/>
    </row>
    <row r="60" spans="1:12" ht="15.95" customHeight="1" x14ac:dyDescent="0.2">
      <c r="A60" s="3"/>
      <c r="B60" s="98"/>
      <c r="C60" s="105"/>
      <c r="D60" s="17" t="s">
        <v>15</v>
      </c>
      <c r="E60" s="16"/>
      <c r="F60" s="18">
        <v>10000</v>
      </c>
      <c r="G60" s="16"/>
      <c r="H60" s="11" t="s">
        <v>8</v>
      </c>
      <c r="I60" s="16"/>
      <c r="J60" s="19" t="s">
        <v>9</v>
      </c>
      <c r="K60" s="16"/>
      <c r="L60" s="20" t="s">
        <v>8</v>
      </c>
    </row>
    <row r="61" spans="1:12" ht="5.0999999999999996" customHeight="1" x14ac:dyDescent="0.2">
      <c r="A61" s="3"/>
      <c r="B61" s="98"/>
      <c r="C61" s="106"/>
      <c r="D61" s="8"/>
      <c r="E61" s="9"/>
      <c r="F61" s="9"/>
      <c r="G61" s="9"/>
      <c r="H61" s="7"/>
      <c r="I61" s="9"/>
      <c r="J61" s="9"/>
      <c r="K61" s="9"/>
      <c r="L61" s="21"/>
    </row>
    <row r="62" spans="1:12" ht="5.0999999999999996" customHeight="1" x14ac:dyDescent="0.2">
      <c r="A62" s="3"/>
      <c r="B62" s="98"/>
      <c r="C62" s="105"/>
      <c r="D62" s="3"/>
      <c r="E62" s="16"/>
      <c r="F62" s="16"/>
      <c r="G62" s="16"/>
      <c r="H62" s="12"/>
      <c r="I62" s="16"/>
      <c r="J62" s="16"/>
      <c r="K62" s="16"/>
      <c r="L62" s="14"/>
    </row>
    <row r="63" spans="1:12" ht="15.95" customHeight="1" x14ac:dyDescent="0.2">
      <c r="A63" s="3"/>
      <c r="B63" s="98"/>
      <c r="C63" s="105"/>
      <c r="D63" s="17" t="s">
        <v>16</v>
      </c>
      <c r="E63" s="16"/>
      <c r="F63" s="18">
        <v>10000</v>
      </c>
      <c r="G63" s="16"/>
      <c r="H63" s="11" t="s">
        <v>8</v>
      </c>
      <c r="I63" s="16"/>
      <c r="J63" s="19" t="s">
        <v>9</v>
      </c>
      <c r="K63" s="16"/>
      <c r="L63" s="20" t="s">
        <v>8</v>
      </c>
    </row>
    <row r="64" spans="1:12" ht="5.0999999999999996" customHeight="1" x14ac:dyDescent="0.2">
      <c r="A64" s="3"/>
      <c r="B64" s="98"/>
      <c r="C64" s="106"/>
      <c r="D64" s="8"/>
      <c r="E64" s="9"/>
      <c r="F64" s="9"/>
      <c r="G64" s="9"/>
      <c r="H64" s="7"/>
      <c r="I64" s="9"/>
      <c r="J64" s="9"/>
      <c r="K64" s="9"/>
      <c r="L64" s="21"/>
    </row>
    <row r="65" spans="1:12" ht="5.0999999999999996" customHeight="1" x14ac:dyDescent="0.2">
      <c r="A65" s="3"/>
      <c r="B65" s="98"/>
      <c r="C65" s="105"/>
      <c r="D65" s="3"/>
      <c r="E65" s="16"/>
      <c r="F65" s="16"/>
      <c r="G65" s="16"/>
      <c r="H65" s="12"/>
      <c r="I65" s="16"/>
      <c r="J65" s="16"/>
      <c r="K65" s="16"/>
      <c r="L65" s="14"/>
    </row>
    <row r="66" spans="1:12" ht="15.95" customHeight="1" x14ac:dyDescent="0.2">
      <c r="A66" s="3"/>
      <c r="B66" s="98"/>
      <c r="C66" s="105"/>
      <c r="D66" s="17" t="s">
        <v>17</v>
      </c>
      <c r="E66" s="16"/>
      <c r="F66" s="18">
        <v>10000</v>
      </c>
      <c r="G66" s="16"/>
      <c r="H66" s="11" t="s">
        <v>8</v>
      </c>
      <c r="I66" s="16"/>
      <c r="J66" s="19" t="s">
        <v>9</v>
      </c>
      <c r="K66" s="16"/>
      <c r="L66" s="20" t="s">
        <v>8</v>
      </c>
    </row>
    <row r="67" spans="1:12" ht="5.0999999999999996" customHeight="1" x14ac:dyDescent="0.2">
      <c r="A67" s="3"/>
      <c r="B67" s="98"/>
      <c r="C67" s="106"/>
      <c r="D67" s="8"/>
      <c r="E67" s="9"/>
      <c r="F67" s="9"/>
      <c r="G67" s="9"/>
      <c r="H67" s="7"/>
      <c r="I67" s="9"/>
      <c r="J67" s="9"/>
      <c r="K67" s="9"/>
      <c r="L67" s="21"/>
    </row>
    <row r="68" spans="1:12" ht="5.0999999999999996" customHeight="1" x14ac:dyDescent="0.2">
      <c r="A68" s="3"/>
      <c r="B68" s="98"/>
      <c r="C68" s="105"/>
      <c r="D68" s="3"/>
      <c r="E68" s="16"/>
      <c r="F68" s="16"/>
      <c r="G68" s="16"/>
      <c r="H68" s="12"/>
      <c r="I68" s="16"/>
      <c r="J68" s="16"/>
      <c r="K68" s="16"/>
      <c r="L68" s="14"/>
    </row>
    <row r="69" spans="1:12" ht="15.95" customHeight="1" x14ac:dyDescent="0.2">
      <c r="A69" s="3"/>
      <c r="B69" s="98"/>
      <c r="C69" s="105"/>
      <c r="D69" s="17" t="s">
        <v>18</v>
      </c>
      <c r="E69" s="16"/>
      <c r="F69" s="18">
        <v>10000</v>
      </c>
      <c r="G69" s="16"/>
      <c r="H69" s="11" t="s">
        <v>8</v>
      </c>
      <c r="I69" s="16"/>
      <c r="J69" s="19" t="s">
        <v>9</v>
      </c>
      <c r="K69" s="16"/>
      <c r="L69" s="20" t="s">
        <v>8</v>
      </c>
    </row>
    <row r="70" spans="1:12" ht="5.0999999999999996" customHeight="1" x14ac:dyDescent="0.2">
      <c r="A70" s="3"/>
      <c r="B70" s="98"/>
      <c r="C70" s="106"/>
      <c r="D70" s="8"/>
      <c r="E70" s="9"/>
      <c r="F70" s="9"/>
      <c r="G70" s="9"/>
      <c r="H70" s="7"/>
      <c r="I70" s="9"/>
      <c r="J70" s="9"/>
      <c r="K70" s="9"/>
      <c r="L70" s="21"/>
    </row>
    <row r="71" spans="1:12" ht="5.0999999999999996" customHeight="1" x14ac:dyDescent="0.2">
      <c r="A71" s="3"/>
      <c r="B71" s="98"/>
      <c r="C71" s="105"/>
      <c r="D71" s="3"/>
      <c r="E71" s="16"/>
      <c r="F71" s="16"/>
      <c r="G71" s="16"/>
      <c r="H71" s="12"/>
      <c r="I71" s="16"/>
      <c r="J71" s="16"/>
      <c r="K71" s="16"/>
      <c r="L71" s="14"/>
    </row>
    <row r="72" spans="1:12" ht="15.95" customHeight="1" x14ac:dyDescent="0.2">
      <c r="A72" s="3"/>
      <c r="B72" s="98"/>
      <c r="C72" s="105"/>
      <c r="D72" s="17" t="s">
        <v>19</v>
      </c>
      <c r="E72" s="16"/>
      <c r="F72" s="16"/>
      <c r="G72" s="16"/>
      <c r="H72" s="12"/>
      <c r="I72" s="16"/>
      <c r="J72" s="16"/>
      <c r="K72" s="16"/>
      <c r="L72" s="14"/>
    </row>
    <row r="73" spans="1:12" ht="5.0999999999999996" customHeight="1" x14ac:dyDescent="0.2">
      <c r="A73" s="3"/>
      <c r="B73" s="98"/>
      <c r="C73" s="13"/>
      <c r="D73" s="17"/>
      <c r="E73" s="16"/>
      <c r="F73" s="16"/>
      <c r="G73" s="16"/>
      <c r="H73" s="12"/>
      <c r="I73" s="16"/>
      <c r="J73" s="16"/>
      <c r="K73" s="16"/>
      <c r="L73" s="14"/>
    </row>
    <row r="74" spans="1:12" ht="15.75" customHeight="1" x14ac:dyDescent="0.2">
      <c r="A74" s="3"/>
      <c r="B74" s="98"/>
      <c r="C74" s="13"/>
      <c r="D74" s="53" t="s">
        <v>44</v>
      </c>
      <c r="E74" s="16"/>
      <c r="F74" s="59">
        <v>10000</v>
      </c>
      <c r="G74" s="16"/>
      <c r="H74" s="11" t="s">
        <v>8</v>
      </c>
      <c r="I74" s="16"/>
      <c r="J74" s="60" t="s">
        <v>9</v>
      </c>
      <c r="K74" s="16"/>
      <c r="L74" s="20" t="s">
        <v>8</v>
      </c>
    </row>
    <row r="75" spans="1:12" ht="5.0999999999999996" customHeight="1" x14ac:dyDescent="0.2">
      <c r="A75" s="3"/>
      <c r="B75" s="98"/>
      <c r="C75" s="13"/>
      <c r="D75" s="52"/>
      <c r="E75" s="9"/>
      <c r="F75" s="9"/>
      <c r="G75" s="9"/>
      <c r="H75" s="7"/>
      <c r="I75" s="9"/>
      <c r="J75" s="9"/>
      <c r="K75" s="9"/>
      <c r="L75" s="21"/>
    </row>
    <row r="76" spans="1:12" ht="5.0999999999999996" customHeight="1" x14ac:dyDescent="0.2">
      <c r="A76" s="3"/>
      <c r="B76" s="98"/>
      <c r="C76" s="13"/>
      <c r="D76" s="17"/>
      <c r="E76" s="16"/>
      <c r="F76" s="16"/>
      <c r="G76" s="16"/>
      <c r="H76" s="12"/>
      <c r="I76" s="16"/>
      <c r="J76" s="16"/>
      <c r="K76" s="16"/>
      <c r="L76" s="14"/>
    </row>
    <row r="77" spans="1:12" ht="15.75" customHeight="1" x14ac:dyDescent="0.2">
      <c r="A77" s="3"/>
      <c r="B77" s="98"/>
      <c r="C77" s="13"/>
      <c r="D77" s="53" t="s">
        <v>45</v>
      </c>
      <c r="E77" s="16"/>
      <c r="F77" s="65">
        <v>10000</v>
      </c>
      <c r="G77" s="16"/>
      <c r="H77" s="11" t="s">
        <v>8</v>
      </c>
      <c r="I77" s="16"/>
      <c r="J77" s="64" t="s">
        <v>9</v>
      </c>
      <c r="K77" s="16"/>
      <c r="L77" s="20" t="s">
        <v>8</v>
      </c>
    </row>
    <row r="78" spans="1:12" ht="5.0999999999999996" customHeight="1" x14ac:dyDescent="0.2">
      <c r="A78" s="3"/>
      <c r="B78" s="98"/>
      <c r="C78" s="13"/>
      <c r="D78" s="52"/>
      <c r="E78" s="9"/>
      <c r="F78" s="9"/>
      <c r="G78" s="9"/>
      <c r="H78" s="7"/>
      <c r="I78" s="9"/>
      <c r="J78" s="9"/>
      <c r="K78" s="9"/>
      <c r="L78" s="21"/>
    </row>
    <row r="79" spans="1:12" ht="5.0999999999999996" customHeight="1" x14ac:dyDescent="0.2">
      <c r="A79" s="3"/>
      <c r="B79" s="98"/>
      <c r="C79" s="13"/>
      <c r="D79" s="17"/>
      <c r="E79" s="16"/>
      <c r="F79" s="16"/>
      <c r="G79" s="16"/>
      <c r="H79" s="12"/>
      <c r="I79" s="16"/>
      <c r="J79" s="16"/>
      <c r="K79" s="16"/>
      <c r="L79" s="14"/>
    </row>
    <row r="80" spans="1:12" ht="15.75" customHeight="1" x14ac:dyDescent="0.2">
      <c r="A80" s="3"/>
      <c r="B80" s="98"/>
      <c r="C80" s="13"/>
      <c r="D80" s="53" t="s">
        <v>46</v>
      </c>
      <c r="E80" s="16"/>
      <c r="F80" s="65">
        <v>10000</v>
      </c>
      <c r="G80" s="16"/>
      <c r="H80" s="11" t="s">
        <v>8</v>
      </c>
      <c r="I80" s="16"/>
      <c r="J80" s="64" t="s">
        <v>9</v>
      </c>
      <c r="K80" s="16"/>
      <c r="L80" s="20" t="s">
        <v>8</v>
      </c>
    </row>
    <row r="81" spans="1:12" ht="5.0999999999999996" customHeight="1" x14ac:dyDescent="0.2">
      <c r="A81" s="3"/>
      <c r="B81" s="98"/>
      <c r="C81" s="13"/>
      <c r="D81" s="52"/>
      <c r="E81" s="9"/>
      <c r="F81" s="9"/>
      <c r="G81" s="9"/>
      <c r="H81" s="7"/>
      <c r="I81" s="9"/>
      <c r="J81" s="9"/>
      <c r="K81" s="9"/>
      <c r="L81" s="21"/>
    </row>
    <row r="82" spans="1:12" ht="5.0999999999999996" customHeight="1" x14ac:dyDescent="0.2">
      <c r="A82" s="3"/>
      <c r="B82" s="98"/>
      <c r="C82" s="13"/>
      <c r="D82" s="17"/>
      <c r="E82" s="16"/>
      <c r="F82" s="16"/>
      <c r="G82" s="16"/>
      <c r="H82" s="12"/>
      <c r="I82" s="16"/>
      <c r="J82" s="16"/>
      <c r="K82" s="16"/>
      <c r="L82" s="14"/>
    </row>
    <row r="83" spans="1:12" ht="15.75" customHeight="1" x14ac:dyDescent="0.2">
      <c r="A83" s="3"/>
      <c r="B83" s="98"/>
      <c r="C83" s="13"/>
      <c r="D83" s="53" t="s">
        <v>47</v>
      </c>
      <c r="E83" s="16"/>
      <c r="F83" s="65">
        <v>10000</v>
      </c>
      <c r="G83" s="16"/>
      <c r="H83" s="11" t="s">
        <v>8</v>
      </c>
      <c r="I83" s="16"/>
      <c r="J83" s="64" t="s">
        <v>9</v>
      </c>
      <c r="K83" s="16"/>
      <c r="L83" s="20" t="s">
        <v>8</v>
      </c>
    </row>
    <row r="84" spans="1:12" ht="5.0999999999999996" customHeight="1" x14ac:dyDescent="0.2">
      <c r="A84" s="3"/>
      <c r="B84" s="98"/>
      <c r="C84" s="13"/>
      <c r="D84" s="52"/>
      <c r="E84" s="9"/>
      <c r="F84" s="9"/>
      <c r="G84" s="9"/>
      <c r="H84" s="7"/>
      <c r="I84" s="9"/>
      <c r="J84" s="9"/>
      <c r="K84" s="9"/>
      <c r="L84" s="21"/>
    </row>
    <row r="85" spans="1:12" ht="5.0999999999999996" customHeight="1" x14ac:dyDescent="0.2">
      <c r="A85" s="3"/>
      <c r="B85" s="98"/>
      <c r="C85" s="13"/>
      <c r="D85" s="17"/>
      <c r="E85" s="16"/>
      <c r="F85" s="16"/>
      <c r="G85" s="16"/>
      <c r="H85" s="12"/>
      <c r="I85" s="16"/>
      <c r="J85" s="16"/>
      <c r="K85" s="16"/>
      <c r="L85" s="14"/>
    </row>
    <row r="86" spans="1:12" ht="15.75" customHeight="1" x14ac:dyDescent="0.2">
      <c r="A86" s="3"/>
      <c r="B86" s="98"/>
      <c r="C86" s="13"/>
      <c r="D86" s="53" t="s">
        <v>48</v>
      </c>
      <c r="E86" s="16"/>
      <c r="F86" s="65">
        <v>10000</v>
      </c>
      <c r="G86" s="16"/>
      <c r="H86" s="11" t="s">
        <v>8</v>
      </c>
      <c r="I86" s="16"/>
      <c r="J86" s="64" t="s">
        <v>9</v>
      </c>
      <c r="K86" s="16"/>
      <c r="L86" s="20" t="s">
        <v>8</v>
      </c>
    </row>
    <row r="87" spans="1:12" ht="5.0999999999999996" customHeight="1" x14ac:dyDescent="0.2">
      <c r="A87" s="3"/>
      <c r="B87" s="98"/>
      <c r="C87" s="13"/>
      <c r="D87" s="52"/>
      <c r="E87" s="9"/>
      <c r="F87" s="9"/>
      <c r="G87" s="9"/>
      <c r="H87" s="7"/>
      <c r="I87" s="9"/>
      <c r="J87" s="9"/>
      <c r="K87" s="9"/>
      <c r="L87" s="21"/>
    </row>
    <row r="88" spans="1:12" ht="5.0999999999999996" customHeight="1" x14ac:dyDescent="0.2">
      <c r="A88" s="3"/>
      <c r="B88" s="98"/>
      <c r="C88" s="13"/>
      <c r="D88" s="17"/>
      <c r="E88" s="16"/>
      <c r="F88" s="16"/>
      <c r="G88" s="16"/>
      <c r="H88" s="12"/>
      <c r="I88" s="16"/>
      <c r="J88" s="16"/>
      <c r="K88" s="16"/>
      <c r="L88" s="14"/>
    </row>
    <row r="89" spans="1:12" ht="15.75" customHeight="1" x14ac:dyDescent="0.2">
      <c r="A89" s="3"/>
      <c r="B89" s="98"/>
      <c r="C89" s="13"/>
      <c r="D89" s="53" t="s">
        <v>49</v>
      </c>
      <c r="E89" s="16"/>
      <c r="F89" s="65">
        <v>10000</v>
      </c>
      <c r="G89" s="16"/>
      <c r="H89" s="11" t="s">
        <v>8</v>
      </c>
      <c r="I89" s="16"/>
      <c r="J89" s="64" t="s">
        <v>9</v>
      </c>
      <c r="K89" s="16"/>
      <c r="L89" s="20" t="s">
        <v>8</v>
      </c>
    </row>
    <row r="90" spans="1:12" ht="5.0999999999999996" customHeight="1" x14ac:dyDescent="0.2">
      <c r="A90" s="3"/>
      <c r="B90" s="98"/>
      <c r="C90" s="13"/>
      <c r="D90" s="52"/>
      <c r="E90" s="9"/>
      <c r="F90" s="9"/>
      <c r="G90" s="9"/>
      <c r="H90" s="7"/>
      <c r="I90" s="9"/>
      <c r="J90" s="9"/>
      <c r="K90" s="9"/>
      <c r="L90" s="21"/>
    </row>
    <row r="91" spans="1:12" ht="5.0999999999999996" customHeight="1" x14ac:dyDescent="0.2">
      <c r="A91" s="3"/>
      <c r="B91" s="98"/>
      <c r="C91" s="13"/>
      <c r="D91" s="17"/>
      <c r="E91" s="16"/>
      <c r="F91" s="16"/>
      <c r="G91" s="16"/>
      <c r="H91" s="12"/>
      <c r="I91" s="16"/>
      <c r="J91" s="16"/>
      <c r="K91" s="16"/>
      <c r="L91" s="14"/>
    </row>
    <row r="92" spans="1:12" ht="15.75" customHeight="1" x14ac:dyDescent="0.2">
      <c r="A92" s="3"/>
      <c r="B92" s="98"/>
      <c r="C92" s="13"/>
      <c r="D92" s="53" t="s">
        <v>50</v>
      </c>
      <c r="E92" s="16"/>
      <c r="F92" s="65">
        <v>10000</v>
      </c>
      <c r="G92" s="16"/>
      <c r="H92" s="11" t="s">
        <v>8</v>
      </c>
      <c r="I92" s="16"/>
      <c r="J92" s="64" t="s">
        <v>9</v>
      </c>
      <c r="K92" s="16"/>
      <c r="L92" s="20" t="s">
        <v>8</v>
      </c>
    </row>
    <row r="93" spans="1:12" ht="5.0999999999999996" customHeight="1" x14ac:dyDescent="0.2">
      <c r="A93" s="3"/>
      <c r="B93" s="98"/>
      <c r="C93" s="13"/>
      <c r="D93" s="52"/>
      <c r="E93" s="9"/>
      <c r="F93" s="9"/>
      <c r="G93" s="9"/>
      <c r="H93" s="7"/>
      <c r="I93" s="9"/>
      <c r="J93" s="9"/>
      <c r="K93" s="9"/>
      <c r="L93" s="21"/>
    </row>
    <row r="94" spans="1:12" ht="5.0999999999999996" customHeight="1" x14ac:dyDescent="0.2">
      <c r="A94" s="3"/>
      <c r="B94" s="98"/>
      <c r="C94" s="13"/>
      <c r="D94" s="17"/>
      <c r="E94" s="16"/>
      <c r="F94" s="16"/>
      <c r="G94" s="16"/>
      <c r="H94" s="12"/>
      <c r="I94" s="16"/>
      <c r="J94" s="16"/>
      <c r="K94" s="16"/>
      <c r="L94" s="14"/>
    </row>
    <row r="95" spans="1:12" ht="15.75" customHeight="1" x14ac:dyDescent="0.2">
      <c r="A95" s="3"/>
      <c r="B95" s="98"/>
      <c r="C95" s="13"/>
      <c r="D95" s="53" t="s">
        <v>51</v>
      </c>
      <c r="E95" s="16"/>
      <c r="F95" s="65">
        <v>10000</v>
      </c>
      <c r="G95" s="16"/>
      <c r="H95" s="11" t="s">
        <v>8</v>
      </c>
      <c r="I95" s="16"/>
      <c r="J95" s="64" t="s">
        <v>9</v>
      </c>
      <c r="K95" s="16"/>
      <c r="L95" s="20" t="s">
        <v>8</v>
      </c>
    </row>
    <row r="96" spans="1:12" ht="5.0999999999999996" customHeight="1" x14ac:dyDescent="0.2">
      <c r="A96" s="3"/>
      <c r="B96" s="98"/>
      <c r="C96" s="13"/>
      <c r="D96" s="52"/>
      <c r="E96" s="9"/>
      <c r="F96" s="9"/>
      <c r="G96" s="9"/>
      <c r="H96" s="7"/>
      <c r="I96" s="9"/>
      <c r="J96" s="9"/>
      <c r="K96" s="9"/>
      <c r="L96" s="21"/>
    </row>
    <row r="97" spans="1:12" ht="5.0999999999999996" customHeight="1" x14ac:dyDescent="0.2">
      <c r="A97" s="3"/>
      <c r="B97" s="98"/>
      <c r="C97" s="13"/>
      <c r="D97" s="17"/>
      <c r="E97" s="16"/>
      <c r="F97" s="16"/>
      <c r="G97" s="16"/>
      <c r="H97" s="12"/>
      <c r="I97" s="16"/>
      <c r="J97" s="16"/>
      <c r="K97" s="16"/>
      <c r="L97" s="14"/>
    </row>
    <row r="98" spans="1:12" ht="15.75" customHeight="1" x14ac:dyDescent="0.2">
      <c r="A98" s="3"/>
      <c r="B98" s="98"/>
      <c r="C98" s="13"/>
      <c r="D98" s="53" t="s">
        <v>52</v>
      </c>
      <c r="E98" s="16"/>
      <c r="F98" s="65">
        <v>10000</v>
      </c>
      <c r="G98" s="16"/>
      <c r="H98" s="11" t="s">
        <v>8</v>
      </c>
      <c r="I98" s="16"/>
      <c r="J98" s="64" t="s">
        <v>9</v>
      </c>
      <c r="K98" s="16"/>
      <c r="L98" s="20" t="s">
        <v>8</v>
      </c>
    </row>
    <row r="99" spans="1:12" ht="5.0999999999999996" customHeight="1" x14ac:dyDescent="0.2">
      <c r="A99" s="3"/>
      <c r="B99" s="98"/>
      <c r="C99" s="13"/>
      <c r="D99" s="52"/>
      <c r="E99" s="9"/>
      <c r="F99" s="9"/>
      <c r="G99" s="9"/>
      <c r="H99" s="7"/>
      <c r="I99" s="9"/>
      <c r="J99" s="9"/>
      <c r="K99" s="9"/>
      <c r="L99" s="21"/>
    </row>
    <row r="100" spans="1:12" ht="5.0999999999999996" customHeight="1" x14ac:dyDescent="0.2">
      <c r="A100" s="3"/>
      <c r="B100" s="98"/>
      <c r="C100" s="13"/>
      <c r="D100" s="17"/>
      <c r="E100" s="16"/>
      <c r="F100" s="16"/>
      <c r="G100" s="16"/>
      <c r="H100" s="12"/>
      <c r="I100" s="16"/>
      <c r="J100" s="16"/>
      <c r="K100" s="16"/>
      <c r="L100" s="14"/>
    </row>
    <row r="101" spans="1:12" ht="15.75" customHeight="1" x14ac:dyDescent="0.2">
      <c r="A101" s="3"/>
      <c r="B101" s="98"/>
      <c r="C101" s="13"/>
      <c r="D101" s="53" t="s">
        <v>53</v>
      </c>
      <c r="E101" s="16"/>
      <c r="F101" s="65">
        <v>10000</v>
      </c>
      <c r="G101" s="16"/>
      <c r="H101" s="11" t="s">
        <v>8</v>
      </c>
      <c r="I101" s="16"/>
      <c r="J101" s="64" t="s">
        <v>9</v>
      </c>
      <c r="K101" s="16"/>
      <c r="L101" s="20" t="s">
        <v>8</v>
      </c>
    </row>
    <row r="102" spans="1:12" ht="5.0999999999999996" customHeight="1" x14ac:dyDescent="0.2">
      <c r="A102" s="3"/>
      <c r="B102" s="98"/>
      <c r="C102" s="13"/>
      <c r="D102" s="52"/>
      <c r="E102" s="9"/>
      <c r="F102" s="9"/>
      <c r="G102" s="9"/>
      <c r="H102" s="7"/>
      <c r="I102" s="9"/>
      <c r="J102" s="9"/>
      <c r="K102" s="9"/>
      <c r="L102" s="21"/>
    </row>
    <row r="103" spans="1:12" ht="5.0999999999999996" customHeight="1" x14ac:dyDescent="0.2">
      <c r="A103" s="3"/>
      <c r="B103" s="98"/>
      <c r="C103" s="13"/>
      <c r="D103" s="17"/>
      <c r="E103" s="16"/>
      <c r="F103" s="16"/>
      <c r="G103" s="16"/>
      <c r="H103" s="12"/>
      <c r="I103" s="16"/>
      <c r="J103" s="16"/>
      <c r="K103" s="16"/>
      <c r="L103" s="14"/>
    </row>
    <row r="104" spans="1:12" ht="15.75" customHeight="1" x14ac:dyDescent="0.2">
      <c r="A104" s="3"/>
      <c r="B104" s="98"/>
      <c r="C104" s="13"/>
      <c r="D104" s="53" t="s">
        <v>54</v>
      </c>
      <c r="E104" s="16"/>
      <c r="F104" s="65">
        <v>10000</v>
      </c>
      <c r="G104" s="16"/>
      <c r="H104" s="11" t="s">
        <v>8</v>
      </c>
      <c r="I104" s="16"/>
      <c r="J104" s="64" t="s">
        <v>9</v>
      </c>
      <c r="K104" s="16"/>
      <c r="L104" s="20" t="s">
        <v>8</v>
      </c>
    </row>
    <row r="105" spans="1:12" ht="5.0999999999999996" customHeight="1" x14ac:dyDescent="0.2">
      <c r="A105" s="3"/>
      <c r="B105" s="98"/>
      <c r="C105" s="13"/>
      <c r="D105" s="52"/>
      <c r="E105" s="9"/>
      <c r="F105" s="9"/>
      <c r="G105" s="9"/>
      <c r="H105" s="7"/>
      <c r="I105" s="9"/>
      <c r="J105" s="9"/>
      <c r="K105" s="9"/>
      <c r="L105" s="21"/>
    </row>
    <row r="106" spans="1:12" ht="5.0999999999999996" customHeight="1" x14ac:dyDescent="0.2">
      <c r="A106" s="3"/>
      <c r="B106" s="98"/>
      <c r="C106" s="13"/>
      <c r="D106" s="17"/>
      <c r="E106" s="16"/>
      <c r="F106" s="16"/>
      <c r="G106" s="16"/>
      <c r="H106" s="12"/>
      <c r="I106" s="16"/>
      <c r="J106" s="16"/>
      <c r="K106" s="16"/>
      <c r="L106" s="14"/>
    </row>
    <row r="107" spans="1:12" ht="15.75" customHeight="1" x14ac:dyDescent="0.2">
      <c r="A107" s="3"/>
      <c r="B107" s="98"/>
      <c r="C107" s="13"/>
      <c r="D107" s="53" t="s">
        <v>55</v>
      </c>
      <c r="E107" s="16"/>
      <c r="F107" s="65">
        <v>10000</v>
      </c>
      <c r="G107" s="16"/>
      <c r="H107" s="11" t="s">
        <v>8</v>
      </c>
      <c r="I107" s="16"/>
      <c r="J107" s="64" t="s">
        <v>9</v>
      </c>
      <c r="K107" s="16"/>
      <c r="L107" s="20" t="s">
        <v>8</v>
      </c>
    </row>
    <row r="108" spans="1:12" ht="5.0999999999999996" customHeight="1" x14ac:dyDescent="0.2">
      <c r="A108" s="3"/>
      <c r="B108" s="98"/>
      <c r="C108" s="13"/>
      <c r="D108" s="52"/>
      <c r="E108" s="9"/>
      <c r="F108" s="9"/>
      <c r="G108" s="9"/>
      <c r="H108" s="7"/>
      <c r="I108" s="9"/>
      <c r="J108" s="9"/>
      <c r="K108" s="9"/>
      <c r="L108" s="21"/>
    </row>
    <row r="109" spans="1:12" ht="5.0999999999999996" customHeight="1" x14ac:dyDescent="0.2">
      <c r="A109" s="3"/>
      <c r="B109" s="98"/>
      <c r="C109" s="13"/>
      <c r="D109" s="17"/>
      <c r="E109" s="16"/>
      <c r="F109" s="16"/>
      <c r="G109" s="16"/>
      <c r="H109" s="12"/>
      <c r="I109" s="16"/>
      <c r="J109" s="16"/>
      <c r="K109" s="16"/>
      <c r="L109" s="14"/>
    </row>
    <row r="110" spans="1:12" ht="15.75" customHeight="1" x14ac:dyDescent="0.2">
      <c r="A110" s="3"/>
      <c r="B110" s="98"/>
      <c r="C110" s="13"/>
      <c r="D110" s="53" t="s">
        <v>56</v>
      </c>
      <c r="E110" s="16"/>
      <c r="F110" s="65">
        <v>10000</v>
      </c>
      <c r="G110" s="16"/>
      <c r="H110" s="11" t="s">
        <v>8</v>
      </c>
      <c r="I110" s="16"/>
      <c r="J110" s="64" t="s">
        <v>9</v>
      </c>
      <c r="K110" s="16"/>
      <c r="L110" s="20" t="s">
        <v>8</v>
      </c>
    </row>
    <row r="111" spans="1:12" ht="5.0999999999999996" customHeight="1" x14ac:dyDescent="0.2">
      <c r="A111" s="3"/>
      <c r="B111" s="98"/>
      <c r="C111" s="13"/>
      <c r="D111" s="52"/>
      <c r="E111" s="9"/>
      <c r="F111" s="9"/>
      <c r="G111" s="9"/>
      <c r="H111" s="7"/>
      <c r="I111" s="9"/>
      <c r="J111" s="9"/>
      <c r="K111" s="9"/>
      <c r="L111" s="21"/>
    </row>
    <row r="112" spans="1:12" ht="5.0999999999999996" customHeight="1" x14ac:dyDescent="0.2">
      <c r="A112" s="3"/>
      <c r="B112" s="98"/>
      <c r="C112" s="13"/>
      <c r="D112" s="17"/>
      <c r="E112" s="16"/>
      <c r="F112" s="16"/>
      <c r="G112" s="16"/>
      <c r="H112" s="12"/>
      <c r="I112" s="16"/>
      <c r="J112" s="16"/>
      <c r="K112" s="16"/>
      <c r="L112" s="14"/>
    </row>
    <row r="113" spans="1:12" ht="15.75" customHeight="1" x14ac:dyDescent="0.2">
      <c r="A113" s="3"/>
      <c r="B113" s="98"/>
      <c r="C113" s="13"/>
      <c r="D113" s="53" t="s">
        <v>57</v>
      </c>
      <c r="E113" s="16"/>
      <c r="F113" s="65">
        <v>10000</v>
      </c>
      <c r="G113" s="16"/>
      <c r="H113" s="11" t="s">
        <v>8</v>
      </c>
      <c r="I113" s="16"/>
      <c r="J113" s="64" t="s">
        <v>9</v>
      </c>
      <c r="K113" s="16"/>
      <c r="L113" s="20" t="s">
        <v>8</v>
      </c>
    </row>
    <row r="114" spans="1:12" ht="5.0999999999999996" customHeight="1" x14ac:dyDescent="0.2">
      <c r="A114" s="3"/>
      <c r="B114" s="98"/>
      <c r="C114" s="13"/>
      <c r="D114" s="52"/>
      <c r="E114" s="9"/>
      <c r="F114" s="9"/>
      <c r="G114" s="9"/>
      <c r="H114" s="7"/>
      <c r="I114" s="9"/>
      <c r="J114" s="9"/>
      <c r="K114" s="9"/>
      <c r="L114" s="21"/>
    </row>
    <row r="115" spans="1:12" ht="5.0999999999999996" customHeight="1" x14ac:dyDescent="0.2">
      <c r="A115" s="3"/>
      <c r="B115" s="98"/>
      <c r="C115" s="13"/>
      <c r="D115" s="17"/>
      <c r="E115" s="16"/>
      <c r="F115" s="16"/>
      <c r="G115" s="16"/>
      <c r="H115" s="12"/>
      <c r="I115" s="16"/>
      <c r="J115" s="16"/>
      <c r="K115" s="16"/>
      <c r="L115" s="14"/>
    </row>
    <row r="116" spans="1:12" ht="15.75" customHeight="1" x14ac:dyDescent="0.2">
      <c r="A116" s="3"/>
      <c r="B116" s="98"/>
      <c r="C116" s="13"/>
      <c r="D116" s="53" t="s">
        <v>58</v>
      </c>
      <c r="E116" s="16"/>
      <c r="F116" s="65">
        <v>10000</v>
      </c>
      <c r="G116" s="16"/>
      <c r="H116" s="11" t="s">
        <v>8</v>
      </c>
      <c r="I116" s="16"/>
      <c r="J116" s="64" t="s">
        <v>9</v>
      </c>
      <c r="K116" s="16"/>
      <c r="L116" s="20" t="s">
        <v>8</v>
      </c>
    </row>
    <row r="117" spans="1:12" ht="5.0999999999999996" customHeight="1" x14ac:dyDescent="0.2">
      <c r="A117" s="3"/>
      <c r="B117" s="98"/>
      <c r="C117" s="13"/>
      <c r="D117" s="52"/>
      <c r="E117" s="9"/>
      <c r="F117" s="9"/>
      <c r="G117" s="9"/>
      <c r="H117" s="7"/>
      <c r="I117" s="9"/>
      <c r="J117" s="9"/>
      <c r="K117" s="9"/>
      <c r="L117" s="21"/>
    </row>
    <row r="118" spans="1:12" ht="5.0999999999999996" customHeight="1" x14ac:dyDescent="0.2">
      <c r="A118" s="3"/>
      <c r="B118" s="98"/>
      <c r="C118" s="13"/>
      <c r="D118" s="17"/>
      <c r="E118" s="16"/>
      <c r="F118" s="16"/>
      <c r="G118" s="16"/>
      <c r="H118" s="12"/>
      <c r="I118" s="16"/>
      <c r="J118" s="16"/>
      <c r="K118" s="16"/>
      <c r="L118" s="14"/>
    </row>
    <row r="119" spans="1:12" ht="15.75" customHeight="1" x14ac:dyDescent="0.2">
      <c r="A119" s="3"/>
      <c r="B119" s="98"/>
      <c r="C119" s="13"/>
      <c r="D119" s="53" t="s">
        <v>59</v>
      </c>
      <c r="E119" s="16"/>
      <c r="F119" s="65">
        <v>10000</v>
      </c>
      <c r="G119" s="16"/>
      <c r="H119" s="11" t="s">
        <v>8</v>
      </c>
      <c r="I119" s="16"/>
      <c r="J119" s="64" t="s">
        <v>9</v>
      </c>
      <c r="K119" s="16"/>
      <c r="L119" s="20" t="s">
        <v>8</v>
      </c>
    </row>
    <row r="120" spans="1:12" ht="5.0999999999999996" customHeight="1" x14ac:dyDescent="0.2">
      <c r="A120" s="3"/>
      <c r="B120" s="98"/>
      <c r="C120" s="13"/>
      <c r="D120" s="52"/>
      <c r="E120" s="9"/>
      <c r="F120" s="9"/>
      <c r="G120" s="9"/>
      <c r="H120" s="7"/>
      <c r="I120" s="9"/>
      <c r="J120" s="9"/>
      <c r="K120" s="9"/>
      <c r="L120" s="21"/>
    </row>
    <row r="121" spans="1:12" ht="5.0999999999999996" customHeight="1" x14ac:dyDescent="0.2">
      <c r="A121" s="3"/>
      <c r="B121" s="98"/>
      <c r="C121" s="13"/>
      <c r="D121" s="17"/>
      <c r="E121" s="16"/>
      <c r="F121" s="16"/>
      <c r="G121" s="16"/>
      <c r="H121" s="12"/>
      <c r="I121" s="16"/>
      <c r="J121" s="16"/>
      <c r="K121" s="16"/>
      <c r="L121" s="14"/>
    </row>
    <row r="122" spans="1:12" ht="15.75" customHeight="1" x14ac:dyDescent="0.2">
      <c r="A122" s="3"/>
      <c r="B122" s="98"/>
      <c r="C122" s="13"/>
      <c r="D122" s="53" t="s">
        <v>60</v>
      </c>
      <c r="E122" s="16"/>
      <c r="F122" s="65">
        <v>10000</v>
      </c>
      <c r="G122" s="16"/>
      <c r="H122" s="11" t="s">
        <v>8</v>
      </c>
      <c r="I122" s="16"/>
      <c r="J122" s="64" t="s">
        <v>9</v>
      </c>
      <c r="K122" s="16"/>
      <c r="L122" s="20" t="s">
        <v>8</v>
      </c>
    </row>
    <row r="123" spans="1:12" ht="5.0999999999999996" customHeight="1" x14ac:dyDescent="0.2">
      <c r="A123" s="3"/>
      <c r="B123" s="98"/>
      <c r="C123" s="13"/>
      <c r="D123" s="52"/>
      <c r="E123" s="9"/>
      <c r="F123" s="9"/>
      <c r="G123" s="9"/>
      <c r="H123" s="7"/>
      <c r="I123" s="9"/>
      <c r="J123" s="9"/>
      <c r="K123" s="9"/>
      <c r="L123" s="21"/>
    </row>
    <row r="124" spans="1:12" ht="5.0999999999999996" customHeight="1" x14ac:dyDescent="0.2">
      <c r="A124" s="3"/>
      <c r="B124" s="98"/>
      <c r="C124" s="13"/>
      <c r="D124" s="17"/>
      <c r="E124" s="16"/>
      <c r="F124" s="16"/>
      <c r="G124" s="16"/>
      <c r="H124" s="12"/>
      <c r="I124" s="16"/>
      <c r="J124" s="16"/>
      <c r="K124" s="16"/>
      <c r="L124" s="14"/>
    </row>
    <row r="125" spans="1:12" ht="15.75" customHeight="1" x14ac:dyDescent="0.2">
      <c r="A125" s="3"/>
      <c r="B125" s="98"/>
      <c r="C125" s="13"/>
      <c r="D125" s="53" t="s">
        <v>61</v>
      </c>
      <c r="E125" s="16"/>
      <c r="F125" s="65">
        <v>10000</v>
      </c>
      <c r="G125" s="16"/>
      <c r="H125" s="11" t="s">
        <v>8</v>
      </c>
      <c r="I125" s="16"/>
      <c r="J125" s="64" t="s">
        <v>9</v>
      </c>
      <c r="K125" s="16"/>
      <c r="L125" s="20" t="s">
        <v>8</v>
      </c>
    </row>
    <row r="126" spans="1:12" ht="5.0999999999999996" customHeight="1" x14ac:dyDescent="0.2">
      <c r="A126" s="3"/>
      <c r="B126" s="98"/>
      <c r="C126" s="13"/>
      <c r="D126" s="52"/>
      <c r="E126" s="9"/>
      <c r="F126" s="9"/>
      <c r="G126" s="9"/>
      <c r="H126" s="7"/>
      <c r="I126" s="9"/>
      <c r="J126" s="9"/>
      <c r="K126" s="9"/>
      <c r="L126" s="21"/>
    </row>
    <row r="127" spans="1:12" ht="5.0999999999999996" customHeight="1" x14ac:dyDescent="0.2">
      <c r="A127" s="3"/>
      <c r="B127" s="98"/>
      <c r="C127" s="13"/>
      <c r="D127" s="17"/>
      <c r="E127" s="16"/>
      <c r="F127" s="16"/>
      <c r="G127" s="16"/>
      <c r="H127" s="12"/>
      <c r="I127" s="16"/>
      <c r="J127" s="16"/>
      <c r="K127" s="16"/>
      <c r="L127" s="14"/>
    </row>
    <row r="128" spans="1:12" ht="15.75" customHeight="1" x14ac:dyDescent="0.2">
      <c r="A128" s="3"/>
      <c r="B128" s="98"/>
      <c r="C128" s="13"/>
      <c r="D128" s="53" t="s">
        <v>62</v>
      </c>
      <c r="E128" s="16"/>
      <c r="F128" s="65">
        <v>10000</v>
      </c>
      <c r="G128" s="16"/>
      <c r="H128" s="11" t="s">
        <v>8</v>
      </c>
      <c r="I128" s="16"/>
      <c r="J128" s="64" t="s">
        <v>9</v>
      </c>
      <c r="K128" s="16"/>
      <c r="L128" s="20" t="s">
        <v>8</v>
      </c>
    </row>
    <row r="129" spans="1:12" ht="5.0999999999999996" customHeight="1" x14ac:dyDescent="0.2">
      <c r="A129" s="3"/>
      <c r="B129" s="98"/>
      <c r="C129" s="13"/>
      <c r="D129" s="52"/>
      <c r="E129" s="9"/>
      <c r="F129" s="9"/>
      <c r="G129" s="9"/>
      <c r="H129" s="7"/>
      <c r="I129" s="9"/>
      <c r="J129" s="9"/>
      <c r="K129" s="9"/>
      <c r="L129" s="21"/>
    </row>
    <row r="130" spans="1:12" ht="5.0999999999999996" customHeight="1" x14ac:dyDescent="0.2">
      <c r="A130" s="3"/>
      <c r="B130" s="98"/>
      <c r="C130" s="13"/>
      <c r="D130" s="17"/>
      <c r="E130" s="16"/>
      <c r="F130" s="16"/>
      <c r="G130" s="16"/>
      <c r="H130" s="12"/>
      <c r="I130" s="16"/>
      <c r="J130" s="16"/>
      <c r="K130" s="16"/>
      <c r="L130" s="14"/>
    </row>
    <row r="131" spans="1:12" ht="15.75" customHeight="1" x14ac:dyDescent="0.2">
      <c r="A131" s="3"/>
      <c r="B131" s="98"/>
      <c r="C131" s="13"/>
      <c r="D131" s="53" t="s">
        <v>63</v>
      </c>
      <c r="E131" s="16"/>
      <c r="F131" s="65">
        <v>10000</v>
      </c>
      <c r="G131" s="16"/>
      <c r="H131" s="11" t="s">
        <v>8</v>
      </c>
      <c r="I131" s="16"/>
      <c r="J131" s="64" t="s">
        <v>9</v>
      </c>
      <c r="K131" s="16"/>
      <c r="L131" s="20" t="s">
        <v>8</v>
      </c>
    </row>
    <row r="132" spans="1:12" ht="5.0999999999999996" customHeight="1" x14ac:dyDescent="0.2">
      <c r="A132" s="3"/>
      <c r="B132" s="98"/>
      <c r="C132" s="13"/>
      <c r="D132" s="52"/>
      <c r="E132" s="9"/>
      <c r="F132" s="9"/>
      <c r="G132" s="9"/>
      <c r="H132" s="7"/>
      <c r="I132" s="9"/>
      <c r="J132" s="9"/>
      <c r="K132" s="9"/>
      <c r="L132" s="21"/>
    </row>
    <row r="133" spans="1:12" ht="5.0999999999999996" customHeight="1" x14ac:dyDescent="0.2">
      <c r="A133" s="3"/>
      <c r="B133" s="98"/>
      <c r="C133" s="13"/>
      <c r="D133" s="17"/>
      <c r="E133" s="16"/>
      <c r="F133" s="16"/>
      <c r="G133" s="16"/>
      <c r="H133" s="12"/>
      <c r="I133" s="16"/>
      <c r="J133" s="16"/>
      <c r="K133" s="16"/>
      <c r="L133" s="14"/>
    </row>
    <row r="134" spans="1:12" ht="15.75" customHeight="1" x14ac:dyDescent="0.2">
      <c r="A134" s="3"/>
      <c r="B134" s="98"/>
      <c r="C134" s="13"/>
      <c r="D134" s="53" t="s">
        <v>64</v>
      </c>
      <c r="E134" s="16"/>
      <c r="F134" s="65">
        <v>10000</v>
      </c>
      <c r="G134" s="16"/>
      <c r="H134" s="11" t="s">
        <v>8</v>
      </c>
      <c r="I134" s="16"/>
      <c r="J134" s="64" t="s">
        <v>9</v>
      </c>
      <c r="K134" s="16"/>
      <c r="L134" s="20" t="s">
        <v>8</v>
      </c>
    </row>
    <row r="135" spans="1:12" ht="5.0999999999999996" customHeight="1" x14ac:dyDescent="0.2">
      <c r="A135" s="3"/>
      <c r="B135" s="98"/>
      <c r="C135" s="13"/>
      <c r="D135" s="52"/>
      <c r="E135" s="9"/>
      <c r="F135" s="9"/>
      <c r="G135" s="9"/>
      <c r="H135" s="7"/>
      <c r="I135" s="9"/>
      <c r="J135" s="9"/>
      <c r="K135" s="9"/>
      <c r="L135" s="21"/>
    </row>
    <row r="136" spans="1:12" ht="5.0999999999999996" customHeight="1" x14ac:dyDescent="0.2">
      <c r="A136" s="3"/>
      <c r="B136" s="98"/>
      <c r="C136" s="13"/>
      <c r="D136" s="17"/>
      <c r="E136" s="16"/>
      <c r="F136" s="16"/>
      <c r="G136" s="16"/>
      <c r="H136" s="12"/>
      <c r="I136" s="16"/>
      <c r="J136" s="16"/>
      <c r="K136" s="16"/>
      <c r="L136" s="14"/>
    </row>
    <row r="137" spans="1:12" ht="15.75" customHeight="1" x14ac:dyDescent="0.2">
      <c r="A137" s="3"/>
      <c r="B137" s="98"/>
      <c r="C137" s="13"/>
      <c r="D137" s="53" t="s">
        <v>65</v>
      </c>
      <c r="E137" s="16"/>
      <c r="F137" s="65">
        <v>10000</v>
      </c>
      <c r="G137" s="16"/>
      <c r="H137" s="11" t="s">
        <v>8</v>
      </c>
      <c r="I137" s="16"/>
      <c r="J137" s="64" t="s">
        <v>9</v>
      </c>
      <c r="K137" s="16"/>
      <c r="L137" s="20" t="s">
        <v>8</v>
      </c>
    </row>
    <row r="138" spans="1:12" ht="5.0999999999999996" customHeight="1" x14ac:dyDescent="0.2">
      <c r="A138" s="3"/>
      <c r="B138" s="98"/>
      <c r="C138" s="13"/>
      <c r="D138" s="52"/>
      <c r="E138" s="9"/>
      <c r="F138" s="9"/>
      <c r="G138" s="9"/>
      <c r="H138" s="7"/>
      <c r="I138" s="9"/>
      <c r="J138" s="9"/>
      <c r="K138" s="9"/>
      <c r="L138" s="21"/>
    </row>
    <row r="139" spans="1:12" ht="5.0999999999999996" customHeight="1" x14ac:dyDescent="0.2">
      <c r="A139" s="3"/>
      <c r="B139" s="98"/>
      <c r="C139" s="13"/>
      <c r="D139" s="17"/>
      <c r="E139" s="16"/>
      <c r="F139" s="16"/>
      <c r="G139" s="16"/>
      <c r="H139" s="12"/>
      <c r="I139" s="16"/>
      <c r="J139" s="16"/>
      <c r="K139" s="16"/>
      <c r="L139" s="14"/>
    </row>
    <row r="140" spans="1:12" ht="15.75" customHeight="1" x14ac:dyDescent="0.2">
      <c r="A140" s="3"/>
      <c r="B140" s="98"/>
      <c r="C140" s="13"/>
      <c r="D140" s="53" t="s">
        <v>66</v>
      </c>
      <c r="E140" s="16"/>
      <c r="F140" s="65">
        <v>10000</v>
      </c>
      <c r="G140" s="16"/>
      <c r="H140" s="11" t="s">
        <v>8</v>
      </c>
      <c r="I140" s="16"/>
      <c r="J140" s="64" t="s">
        <v>9</v>
      </c>
      <c r="K140" s="16"/>
      <c r="L140" s="20" t="s">
        <v>8</v>
      </c>
    </row>
    <row r="141" spans="1:12" ht="5.0999999999999996" customHeight="1" x14ac:dyDescent="0.2">
      <c r="A141" s="3"/>
      <c r="B141" s="98"/>
      <c r="C141" s="13"/>
      <c r="D141" s="52"/>
      <c r="E141" s="9"/>
      <c r="F141" s="9"/>
      <c r="G141" s="9"/>
      <c r="H141" s="7"/>
      <c r="I141" s="9"/>
      <c r="J141" s="9"/>
      <c r="K141" s="9"/>
      <c r="L141" s="21"/>
    </row>
    <row r="142" spans="1:12" ht="21.95" customHeight="1" x14ac:dyDescent="0.2">
      <c r="A142" s="3"/>
      <c r="B142" s="98"/>
      <c r="C142" s="13"/>
      <c r="D142" s="3"/>
      <c r="E142" s="3"/>
      <c r="F142" s="3"/>
      <c r="G142" s="3"/>
      <c r="H142" s="12"/>
      <c r="I142" s="3"/>
      <c r="J142" s="3"/>
      <c r="K142" s="3"/>
      <c r="L142" s="14"/>
    </row>
    <row r="143" spans="1:12" ht="5.0999999999999996" customHeight="1" thickBot="1" x14ac:dyDescent="0.25">
      <c r="A143" s="3"/>
      <c r="B143" s="99"/>
      <c r="C143" s="25"/>
      <c r="D143" s="26"/>
      <c r="E143" s="26"/>
      <c r="F143" s="26"/>
      <c r="G143" s="26"/>
      <c r="H143" s="30"/>
      <c r="I143" s="26"/>
      <c r="J143" s="26"/>
      <c r="K143" s="26"/>
      <c r="L143" s="27"/>
    </row>
    <row r="144" spans="1:12" ht="15.95" customHeight="1" x14ac:dyDescent="0.2">
      <c r="A144" s="3"/>
      <c r="B144" s="97" t="s">
        <v>12</v>
      </c>
      <c r="C144" s="28"/>
      <c r="D144" s="28"/>
      <c r="E144" s="28"/>
      <c r="F144" s="28"/>
      <c r="G144" s="28"/>
      <c r="H144" s="28"/>
      <c r="I144" s="28"/>
      <c r="J144" s="28"/>
      <c r="K144" s="28"/>
      <c r="L144" s="29"/>
    </row>
    <row r="145" spans="1:12" ht="18" customHeight="1" x14ac:dyDescent="0.2">
      <c r="A145" s="3"/>
      <c r="B145" s="98"/>
      <c r="C145" s="6"/>
      <c r="D145" s="7"/>
      <c r="E145" s="101" t="s">
        <v>3</v>
      </c>
      <c r="F145" s="102"/>
      <c r="G145" s="103"/>
      <c r="H145" s="5" t="s">
        <v>4</v>
      </c>
      <c r="I145" s="101" t="s">
        <v>5</v>
      </c>
      <c r="J145" s="102"/>
      <c r="K145" s="103"/>
      <c r="L145" s="15" t="s">
        <v>4</v>
      </c>
    </row>
    <row r="146" spans="1:12" ht="5.0999999999999996" customHeight="1" x14ac:dyDescent="0.2">
      <c r="A146" s="3"/>
      <c r="B146" s="98"/>
      <c r="C146" s="104"/>
      <c r="D146" s="3"/>
      <c r="E146" s="16"/>
      <c r="F146" s="16"/>
      <c r="G146" s="16"/>
      <c r="H146" s="10"/>
      <c r="I146" s="16"/>
      <c r="J146" s="16"/>
      <c r="K146" s="16"/>
      <c r="L146" s="14"/>
    </row>
    <row r="147" spans="1:12" ht="15.95" customHeight="1" x14ac:dyDescent="0.2">
      <c r="A147" s="3"/>
      <c r="B147" s="98"/>
      <c r="C147" s="105"/>
      <c r="D147" s="17" t="s">
        <v>14</v>
      </c>
      <c r="E147" s="16"/>
      <c r="F147" s="18">
        <v>10000</v>
      </c>
      <c r="G147" s="16"/>
      <c r="H147" s="11" t="s">
        <v>8</v>
      </c>
      <c r="I147" s="16"/>
      <c r="J147" s="19" t="s">
        <v>9</v>
      </c>
      <c r="K147" s="16"/>
      <c r="L147" s="20" t="s">
        <v>8</v>
      </c>
    </row>
    <row r="148" spans="1:12" ht="5.0999999999999996" customHeight="1" x14ac:dyDescent="0.2">
      <c r="A148" s="3"/>
      <c r="B148" s="98"/>
      <c r="C148" s="106"/>
      <c r="D148" s="8"/>
      <c r="E148" s="9"/>
      <c r="F148" s="9"/>
      <c r="G148" s="9"/>
      <c r="H148" s="7"/>
      <c r="I148" s="9"/>
      <c r="J148" s="9"/>
      <c r="K148" s="9"/>
      <c r="L148" s="21"/>
    </row>
    <row r="149" spans="1:12" ht="5.0999999999999996" customHeight="1" x14ac:dyDescent="0.2">
      <c r="A149" s="3"/>
      <c r="B149" s="98"/>
      <c r="C149" s="105"/>
      <c r="D149" s="3"/>
      <c r="E149" s="16"/>
      <c r="F149" s="16"/>
      <c r="G149" s="16"/>
      <c r="H149" s="12"/>
      <c r="I149" s="16"/>
      <c r="J149" s="16"/>
      <c r="K149" s="16"/>
      <c r="L149" s="14"/>
    </row>
    <row r="150" spans="1:12" ht="15.95" customHeight="1" x14ac:dyDescent="0.2">
      <c r="A150" s="3"/>
      <c r="B150" s="98"/>
      <c r="C150" s="105"/>
      <c r="D150" s="17" t="s">
        <v>15</v>
      </c>
      <c r="E150" s="16"/>
      <c r="F150" s="18">
        <v>10000</v>
      </c>
      <c r="G150" s="16"/>
      <c r="H150" s="11" t="s">
        <v>8</v>
      </c>
      <c r="I150" s="16"/>
      <c r="J150" s="19" t="s">
        <v>9</v>
      </c>
      <c r="K150" s="16"/>
      <c r="L150" s="20" t="s">
        <v>8</v>
      </c>
    </row>
    <row r="151" spans="1:12" ht="5.0999999999999996" customHeight="1" x14ac:dyDescent="0.2">
      <c r="A151" s="3"/>
      <c r="B151" s="98"/>
      <c r="C151" s="106"/>
      <c r="D151" s="8"/>
      <c r="E151" s="9"/>
      <c r="F151" s="9"/>
      <c r="G151" s="9"/>
      <c r="H151" s="7"/>
      <c r="I151" s="9"/>
      <c r="J151" s="9"/>
      <c r="K151" s="9"/>
      <c r="L151" s="21"/>
    </row>
    <row r="152" spans="1:12" ht="5.0999999999999996" customHeight="1" x14ac:dyDescent="0.2">
      <c r="A152" s="3"/>
      <c r="B152" s="98"/>
      <c r="C152" s="105"/>
      <c r="D152" s="3"/>
      <c r="E152" s="16"/>
      <c r="F152" s="16"/>
      <c r="G152" s="16"/>
      <c r="H152" s="12"/>
      <c r="I152" s="16"/>
      <c r="J152" s="16"/>
      <c r="K152" s="16"/>
      <c r="L152" s="14"/>
    </row>
    <row r="153" spans="1:12" ht="15.95" customHeight="1" x14ac:dyDescent="0.2">
      <c r="A153" s="3"/>
      <c r="B153" s="98"/>
      <c r="C153" s="105"/>
      <c r="D153" s="17" t="s">
        <v>16</v>
      </c>
      <c r="E153" s="16"/>
      <c r="F153" s="18">
        <v>10000</v>
      </c>
      <c r="G153" s="16"/>
      <c r="H153" s="11" t="s">
        <v>8</v>
      </c>
      <c r="I153" s="16"/>
      <c r="J153" s="19" t="s">
        <v>9</v>
      </c>
      <c r="K153" s="16"/>
      <c r="L153" s="20" t="s">
        <v>8</v>
      </c>
    </row>
    <row r="154" spans="1:12" ht="5.0999999999999996" customHeight="1" x14ac:dyDescent="0.2">
      <c r="A154" s="3"/>
      <c r="B154" s="98"/>
      <c r="C154" s="106"/>
      <c r="D154" s="8"/>
      <c r="E154" s="9"/>
      <c r="F154" s="9"/>
      <c r="G154" s="9"/>
      <c r="H154" s="7"/>
      <c r="I154" s="9"/>
      <c r="J154" s="9"/>
      <c r="K154" s="9"/>
      <c r="L154" s="21"/>
    </row>
    <row r="155" spans="1:12" ht="5.0999999999999996" customHeight="1" x14ac:dyDescent="0.2">
      <c r="A155" s="3"/>
      <c r="B155" s="98"/>
      <c r="C155" s="105"/>
      <c r="D155" s="3"/>
      <c r="E155" s="16"/>
      <c r="F155" s="16"/>
      <c r="G155" s="16"/>
      <c r="H155" s="12"/>
      <c r="I155" s="16"/>
      <c r="J155" s="16"/>
      <c r="K155" s="16"/>
      <c r="L155" s="14"/>
    </row>
    <row r="156" spans="1:12" ht="15.95" customHeight="1" x14ac:dyDescent="0.2">
      <c r="A156" s="3"/>
      <c r="B156" s="98"/>
      <c r="C156" s="105"/>
      <c r="D156" s="17" t="s">
        <v>17</v>
      </c>
      <c r="E156" s="16"/>
      <c r="F156" s="18">
        <v>10000</v>
      </c>
      <c r="G156" s="16"/>
      <c r="H156" s="11" t="s">
        <v>8</v>
      </c>
      <c r="I156" s="16"/>
      <c r="J156" s="19" t="s">
        <v>9</v>
      </c>
      <c r="K156" s="16"/>
      <c r="L156" s="20" t="s">
        <v>8</v>
      </c>
    </row>
    <row r="157" spans="1:12" ht="5.0999999999999996" customHeight="1" x14ac:dyDescent="0.2">
      <c r="A157" s="3"/>
      <c r="B157" s="98"/>
      <c r="C157" s="106"/>
      <c r="D157" s="8"/>
      <c r="E157" s="9"/>
      <c r="F157" s="9"/>
      <c r="G157" s="9"/>
      <c r="H157" s="7"/>
      <c r="I157" s="9"/>
      <c r="J157" s="9"/>
      <c r="K157" s="9"/>
      <c r="L157" s="21"/>
    </row>
    <row r="158" spans="1:12" ht="5.0999999999999996" customHeight="1" x14ac:dyDescent="0.2">
      <c r="A158" s="3"/>
      <c r="B158" s="98"/>
      <c r="C158" s="105"/>
      <c r="D158" s="3"/>
      <c r="E158" s="16"/>
      <c r="F158" s="16"/>
      <c r="G158" s="16"/>
      <c r="H158" s="12"/>
      <c r="I158" s="16"/>
      <c r="J158" s="16"/>
      <c r="K158" s="16"/>
      <c r="L158" s="14"/>
    </row>
    <row r="159" spans="1:12" ht="15.95" customHeight="1" x14ac:dyDescent="0.2">
      <c r="A159" s="3"/>
      <c r="B159" s="98"/>
      <c r="C159" s="105"/>
      <c r="D159" s="17" t="s">
        <v>18</v>
      </c>
      <c r="E159" s="16"/>
      <c r="F159" s="18">
        <v>10000</v>
      </c>
      <c r="G159" s="16"/>
      <c r="H159" s="11" t="s">
        <v>8</v>
      </c>
      <c r="I159" s="16"/>
      <c r="J159" s="19" t="s">
        <v>9</v>
      </c>
      <c r="K159" s="16"/>
      <c r="L159" s="20" t="s">
        <v>8</v>
      </c>
    </row>
    <row r="160" spans="1:12" ht="5.0999999999999996" customHeight="1" x14ac:dyDescent="0.2">
      <c r="A160" s="3"/>
      <c r="B160" s="98"/>
      <c r="C160" s="106"/>
      <c r="D160" s="8"/>
      <c r="E160" s="9"/>
      <c r="F160" s="9"/>
      <c r="G160" s="9"/>
      <c r="H160" s="7"/>
      <c r="I160" s="9"/>
      <c r="J160" s="9"/>
      <c r="K160" s="9"/>
      <c r="L160" s="21"/>
    </row>
    <row r="161" spans="1:12" ht="5.0999999999999996" customHeight="1" x14ac:dyDescent="0.2">
      <c r="A161" s="3"/>
      <c r="B161" s="98"/>
      <c r="C161" s="105"/>
      <c r="D161" s="3"/>
      <c r="E161" s="16"/>
      <c r="F161" s="16"/>
      <c r="G161" s="16"/>
      <c r="H161" s="12"/>
      <c r="I161" s="16"/>
      <c r="J161" s="16"/>
      <c r="K161" s="16"/>
      <c r="L161" s="14"/>
    </row>
    <row r="162" spans="1:12" ht="15.95" customHeight="1" x14ac:dyDescent="0.2">
      <c r="A162" s="3"/>
      <c r="B162" s="98"/>
      <c r="C162" s="105"/>
      <c r="D162" s="17" t="s">
        <v>19</v>
      </c>
      <c r="E162" s="16"/>
      <c r="F162" s="16"/>
      <c r="G162" s="16"/>
      <c r="H162" s="12"/>
      <c r="I162" s="16"/>
      <c r="J162" s="16"/>
      <c r="K162" s="16"/>
      <c r="L162" s="14"/>
    </row>
    <row r="163" spans="1:12" ht="5.0999999999999996" customHeight="1" x14ac:dyDescent="0.2">
      <c r="A163" s="3"/>
      <c r="B163" s="98"/>
      <c r="C163" s="13"/>
      <c r="D163" s="17"/>
      <c r="E163" s="16"/>
      <c r="F163" s="16"/>
      <c r="G163" s="16"/>
      <c r="H163" s="12"/>
      <c r="I163" s="16"/>
      <c r="J163" s="16"/>
      <c r="K163" s="16"/>
      <c r="L163" s="14"/>
    </row>
    <row r="164" spans="1:12" ht="15.95" customHeight="1" x14ac:dyDescent="0.2">
      <c r="A164" s="3"/>
      <c r="B164" s="98"/>
      <c r="C164" s="13"/>
      <c r="D164" s="53" t="s">
        <v>40</v>
      </c>
      <c r="E164" s="16"/>
      <c r="F164" s="61">
        <v>10000</v>
      </c>
      <c r="G164" s="16"/>
      <c r="H164" s="11" t="s">
        <v>8</v>
      </c>
      <c r="I164" s="16"/>
      <c r="J164" s="62" t="s">
        <v>9</v>
      </c>
      <c r="K164" s="16"/>
      <c r="L164" s="20" t="s">
        <v>8</v>
      </c>
    </row>
    <row r="165" spans="1:12" ht="5.0999999999999996" customHeight="1" x14ac:dyDescent="0.2">
      <c r="A165" s="3"/>
      <c r="B165" s="98"/>
      <c r="C165" s="13"/>
      <c r="D165" s="52"/>
      <c r="E165" s="9"/>
      <c r="F165" s="9"/>
      <c r="G165" s="9"/>
      <c r="H165" s="7"/>
      <c r="I165" s="9"/>
      <c r="J165" s="9"/>
      <c r="K165" s="9"/>
      <c r="L165" s="21"/>
    </row>
    <row r="166" spans="1:12" ht="5.0999999999999996" customHeight="1" x14ac:dyDescent="0.2">
      <c r="A166" s="3"/>
      <c r="B166" s="98"/>
      <c r="C166" s="13"/>
      <c r="D166" s="17"/>
      <c r="E166" s="16"/>
      <c r="F166" s="16"/>
      <c r="G166" s="16"/>
      <c r="H166" s="12"/>
      <c r="I166" s="16"/>
      <c r="J166" s="16"/>
      <c r="K166" s="16"/>
      <c r="L166" s="14"/>
    </row>
    <row r="167" spans="1:12" ht="15.75" customHeight="1" x14ac:dyDescent="0.2">
      <c r="A167" s="3"/>
      <c r="B167" s="98"/>
      <c r="C167" s="13"/>
      <c r="D167" s="53" t="s">
        <v>43</v>
      </c>
      <c r="E167" s="16"/>
      <c r="F167" s="61">
        <v>10000</v>
      </c>
      <c r="G167" s="16"/>
      <c r="H167" s="11" t="s">
        <v>8</v>
      </c>
      <c r="I167" s="16"/>
      <c r="J167" s="63" t="s">
        <v>9</v>
      </c>
      <c r="K167" s="16"/>
      <c r="L167" s="20" t="s">
        <v>8</v>
      </c>
    </row>
    <row r="168" spans="1:12" ht="5.0999999999999996" customHeight="1" x14ac:dyDescent="0.2">
      <c r="A168" s="3"/>
      <c r="B168" s="98"/>
      <c r="C168" s="13"/>
      <c r="D168" s="52"/>
      <c r="E168" s="9"/>
      <c r="F168" s="9"/>
      <c r="G168" s="9"/>
      <c r="H168" s="7"/>
      <c r="I168" s="9"/>
      <c r="J168" s="9"/>
      <c r="K168" s="9"/>
      <c r="L168" s="21"/>
    </row>
    <row r="169" spans="1:12" ht="5.0999999999999996" customHeight="1" x14ac:dyDescent="0.2">
      <c r="A169" s="3"/>
      <c r="B169" s="98"/>
      <c r="C169" s="13"/>
      <c r="D169" s="17"/>
      <c r="E169" s="16"/>
      <c r="F169" s="16"/>
      <c r="G169" s="16"/>
      <c r="H169" s="12"/>
      <c r="I169" s="16"/>
      <c r="J169" s="16"/>
      <c r="K169" s="16"/>
      <c r="L169" s="14"/>
    </row>
    <row r="170" spans="1:12" ht="15.75" customHeight="1" x14ac:dyDescent="0.2">
      <c r="A170" s="3"/>
      <c r="B170" s="98"/>
      <c r="C170" s="13"/>
      <c r="D170" s="53" t="s">
        <v>44</v>
      </c>
      <c r="E170" s="16"/>
      <c r="F170" s="59">
        <v>10000</v>
      </c>
      <c r="G170" s="16"/>
      <c r="H170" s="11" t="s">
        <v>8</v>
      </c>
      <c r="I170" s="16"/>
      <c r="J170" s="60" t="s">
        <v>9</v>
      </c>
      <c r="K170" s="16"/>
      <c r="L170" s="20" t="s">
        <v>8</v>
      </c>
    </row>
    <row r="171" spans="1:12" ht="5.0999999999999996" customHeight="1" x14ac:dyDescent="0.2">
      <c r="A171" s="3"/>
      <c r="B171" s="98"/>
      <c r="C171" s="13"/>
      <c r="D171" s="52"/>
      <c r="E171" s="9"/>
      <c r="F171" s="9"/>
      <c r="G171" s="9"/>
      <c r="H171" s="7"/>
      <c r="I171" s="9"/>
      <c r="J171" s="9"/>
      <c r="K171" s="9"/>
      <c r="L171" s="21"/>
    </row>
    <row r="172" spans="1:12" ht="21.95" customHeight="1" x14ac:dyDescent="0.2">
      <c r="A172" s="3"/>
      <c r="B172" s="98"/>
      <c r="C172" s="13"/>
      <c r="D172" s="3"/>
      <c r="E172" s="3"/>
      <c r="F172" s="3"/>
      <c r="G172" s="3"/>
      <c r="H172" s="12"/>
      <c r="I172" s="3"/>
      <c r="J172" s="3"/>
      <c r="K172" s="3"/>
      <c r="L172" s="14"/>
    </row>
    <row r="173" spans="1:12" ht="5.0999999999999996" customHeight="1" thickBot="1" x14ac:dyDescent="0.25">
      <c r="A173" s="3"/>
      <c r="B173" s="99"/>
      <c r="C173" s="25"/>
      <c r="D173" s="26"/>
      <c r="E173" s="26"/>
      <c r="F173" s="26"/>
      <c r="G173" s="26"/>
      <c r="H173" s="30"/>
      <c r="I173" s="26"/>
      <c r="J173" s="26"/>
      <c r="K173" s="26"/>
      <c r="L173" s="27"/>
    </row>
    <row r="174" spans="1:12" ht="24.6" customHeight="1" x14ac:dyDescent="0.2">
      <c r="A174" s="3"/>
      <c r="B174" s="3"/>
      <c r="C174" s="3"/>
      <c r="D174" s="3"/>
      <c r="E174" s="3"/>
      <c r="F174" s="3"/>
      <c r="G174" s="3"/>
      <c r="H174" s="3"/>
      <c r="I174" s="3"/>
      <c r="J174" s="3"/>
      <c r="K174" s="3"/>
      <c r="L174" s="3"/>
    </row>
    <row r="175" spans="1:12" ht="15" thickBot="1" x14ac:dyDescent="0.25">
      <c r="A175" s="3"/>
      <c r="B175" s="3"/>
      <c r="C175" s="3"/>
      <c r="D175" s="3"/>
      <c r="E175" s="3"/>
      <c r="F175" s="3"/>
      <c r="G175" s="3"/>
      <c r="H175" s="3"/>
      <c r="I175" s="3"/>
      <c r="J175" s="3"/>
      <c r="K175" s="3"/>
      <c r="L175" s="3"/>
    </row>
    <row r="176" spans="1:12" ht="28.35" customHeight="1" x14ac:dyDescent="0.2">
      <c r="A176" s="3"/>
      <c r="B176" s="109" t="s">
        <v>20</v>
      </c>
      <c r="C176" s="110"/>
      <c r="D176" s="110"/>
      <c r="E176" s="110"/>
      <c r="F176" s="110"/>
      <c r="G176" s="110"/>
      <c r="H176" s="110"/>
      <c r="I176" s="110"/>
      <c r="J176" s="110"/>
      <c r="K176" s="110"/>
      <c r="L176" s="111"/>
    </row>
    <row r="177" spans="1:12" ht="28.35" customHeight="1" x14ac:dyDescent="0.2">
      <c r="A177" s="3"/>
      <c r="B177" s="112"/>
      <c r="C177" s="113"/>
      <c r="D177" s="113"/>
      <c r="E177" s="113"/>
      <c r="F177" s="113"/>
      <c r="G177" s="113"/>
      <c r="H177" s="113"/>
      <c r="I177" s="113"/>
      <c r="J177" s="113"/>
      <c r="K177" s="113"/>
      <c r="L177" s="114"/>
    </row>
    <row r="178" spans="1:12" ht="21.95" customHeight="1" x14ac:dyDescent="0.2">
      <c r="A178" s="3"/>
      <c r="B178" s="108" t="s">
        <v>12</v>
      </c>
      <c r="C178" s="3"/>
      <c r="D178" s="3"/>
      <c r="E178" s="3"/>
      <c r="F178" s="3"/>
      <c r="G178" s="3"/>
      <c r="H178" s="3"/>
      <c r="I178" s="3"/>
      <c r="J178" s="3"/>
      <c r="K178" s="3"/>
      <c r="L178" s="14"/>
    </row>
    <row r="179" spans="1:12" ht="18" customHeight="1" x14ac:dyDescent="0.2">
      <c r="A179" s="3"/>
      <c r="B179" s="98"/>
      <c r="C179" s="6"/>
      <c r="D179" s="7"/>
      <c r="E179" s="101" t="s">
        <v>3</v>
      </c>
      <c r="F179" s="102"/>
      <c r="G179" s="103"/>
      <c r="H179" s="5" t="s">
        <v>4</v>
      </c>
      <c r="I179" s="101" t="s">
        <v>5</v>
      </c>
      <c r="J179" s="102"/>
      <c r="K179" s="103"/>
      <c r="L179" s="15" t="s">
        <v>4</v>
      </c>
    </row>
    <row r="180" spans="1:12" ht="5.0999999999999996" customHeight="1" x14ac:dyDescent="0.2">
      <c r="A180" s="3"/>
      <c r="B180" s="98"/>
      <c r="C180" s="104"/>
      <c r="D180" s="3"/>
      <c r="E180" s="16"/>
      <c r="F180" s="16"/>
      <c r="G180" s="16"/>
      <c r="H180" s="10"/>
      <c r="I180" s="16"/>
      <c r="J180" s="16"/>
      <c r="K180" s="16"/>
      <c r="L180" s="14"/>
    </row>
    <row r="181" spans="1:12" ht="15.95" customHeight="1" x14ac:dyDescent="0.2">
      <c r="A181" s="3"/>
      <c r="B181" s="98"/>
      <c r="C181" s="105"/>
      <c r="D181" s="17" t="s">
        <v>21</v>
      </c>
      <c r="E181" s="16"/>
      <c r="F181" s="18">
        <v>10000</v>
      </c>
      <c r="G181" s="16"/>
      <c r="H181" s="11" t="s">
        <v>8</v>
      </c>
      <c r="I181" s="16"/>
      <c r="J181" s="19" t="s">
        <v>9</v>
      </c>
      <c r="K181" s="16"/>
      <c r="L181" s="20" t="s">
        <v>8</v>
      </c>
    </row>
    <row r="182" spans="1:12" ht="5.0999999999999996" customHeight="1" x14ac:dyDescent="0.2">
      <c r="A182" s="3"/>
      <c r="B182" s="98"/>
      <c r="C182" s="106"/>
      <c r="D182" s="8"/>
      <c r="E182" s="9"/>
      <c r="F182" s="9"/>
      <c r="G182" s="9"/>
      <c r="H182" s="7"/>
      <c r="I182" s="9"/>
      <c r="J182" s="9"/>
      <c r="K182" s="9"/>
      <c r="L182" s="21"/>
    </row>
    <row r="183" spans="1:12" ht="5.0999999999999996" customHeight="1" x14ac:dyDescent="0.2">
      <c r="A183" s="3"/>
      <c r="B183" s="98"/>
      <c r="C183" s="105"/>
      <c r="D183" s="3"/>
      <c r="E183" s="16"/>
      <c r="F183" s="16"/>
      <c r="G183" s="16"/>
      <c r="H183" s="12"/>
      <c r="I183" s="16"/>
      <c r="J183" s="16"/>
      <c r="K183" s="16"/>
      <c r="L183" s="14"/>
    </row>
    <row r="184" spans="1:12" ht="15.95" customHeight="1" x14ac:dyDescent="0.2">
      <c r="A184" s="3"/>
      <c r="B184" s="98"/>
      <c r="C184" s="105"/>
      <c r="D184" s="17" t="s">
        <v>22</v>
      </c>
      <c r="E184" s="16"/>
      <c r="F184" s="18">
        <v>10000</v>
      </c>
      <c r="G184" s="16"/>
      <c r="H184" s="11" t="s">
        <v>8</v>
      </c>
      <c r="I184" s="16"/>
      <c r="J184" s="19" t="s">
        <v>9</v>
      </c>
      <c r="K184" s="16"/>
      <c r="L184" s="20" t="s">
        <v>8</v>
      </c>
    </row>
    <row r="185" spans="1:12" ht="5.0999999999999996" customHeight="1" thickBot="1" x14ac:dyDescent="0.25">
      <c r="A185" s="3"/>
      <c r="B185" s="99"/>
      <c r="C185" s="118"/>
      <c r="D185" s="26"/>
      <c r="E185" s="31"/>
      <c r="F185" s="31"/>
      <c r="G185" s="31"/>
      <c r="H185" s="30"/>
      <c r="I185" s="31"/>
      <c r="J185" s="31"/>
      <c r="K185" s="31"/>
      <c r="L185" s="27"/>
    </row>
    <row r="186" spans="1:12" ht="21.95" customHeight="1" x14ac:dyDescent="0.2">
      <c r="A186" s="3"/>
      <c r="B186" s="108" t="s">
        <v>6</v>
      </c>
      <c r="C186" s="3"/>
      <c r="D186" s="3"/>
      <c r="E186" s="3"/>
      <c r="F186" s="3"/>
      <c r="G186" s="3"/>
      <c r="H186" s="3"/>
      <c r="I186" s="3"/>
      <c r="J186" s="3"/>
      <c r="K186" s="3"/>
      <c r="L186" s="14"/>
    </row>
    <row r="187" spans="1:12" ht="18" customHeight="1" x14ac:dyDescent="0.2">
      <c r="A187" s="3"/>
      <c r="B187" s="98"/>
      <c r="C187" s="6"/>
      <c r="D187" s="7"/>
      <c r="E187" s="101" t="s">
        <v>3</v>
      </c>
      <c r="F187" s="102"/>
      <c r="G187" s="103"/>
      <c r="H187" s="5" t="s">
        <v>4</v>
      </c>
      <c r="I187" s="101" t="s">
        <v>5</v>
      </c>
      <c r="J187" s="102"/>
      <c r="K187" s="103"/>
      <c r="L187" s="15" t="s">
        <v>4</v>
      </c>
    </row>
    <row r="188" spans="1:12" ht="5.0999999999999996" customHeight="1" x14ac:dyDescent="0.2">
      <c r="A188" s="3"/>
      <c r="B188" s="98"/>
      <c r="C188" s="104"/>
      <c r="D188" s="3"/>
      <c r="E188" s="16"/>
      <c r="F188" s="16"/>
      <c r="G188" s="16"/>
      <c r="H188" s="10"/>
      <c r="I188" s="16"/>
      <c r="J188" s="16"/>
      <c r="K188" s="16"/>
      <c r="L188" s="14"/>
    </row>
    <row r="189" spans="1:12" ht="15.95" customHeight="1" x14ac:dyDescent="0.2">
      <c r="A189" s="3"/>
      <c r="B189" s="98"/>
      <c r="C189" s="105"/>
      <c r="D189" s="17" t="s">
        <v>21</v>
      </c>
      <c r="E189" s="16"/>
      <c r="F189" s="18">
        <v>10000</v>
      </c>
      <c r="G189" s="16"/>
      <c r="H189" s="11" t="s">
        <v>8</v>
      </c>
      <c r="I189" s="16"/>
      <c r="J189" s="19" t="s">
        <v>9</v>
      </c>
      <c r="K189" s="16"/>
      <c r="L189" s="20" t="s">
        <v>8</v>
      </c>
    </row>
    <row r="190" spans="1:12" ht="5.0999999999999996" customHeight="1" x14ac:dyDescent="0.2">
      <c r="A190" s="3"/>
      <c r="B190" s="98"/>
      <c r="C190" s="106"/>
      <c r="D190" s="8"/>
      <c r="E190" s="9"/>
      <c r="F190" s="9"/>
      <c r="G190" s="9"/>
      <c r="H190" s="7"/>
      <c r="I190" s="9"/>
      <c r="J190" s="9"/>
      <c r="K190" s="9"/>
      <c r="L190" s="21"/>
    </row>
    <row r="191" spans="1:12" ht="5.0999999999999996" customHeight="1" x14ac:dyDescent="0.2">
      <c r="A191" s="3"/>
      <c r="B191" s="98"/>
      <c r="C191" s="105"/>
      <c r="D191" s="3"/>
      <c r="E191" s="16"/>
      <c r="F191" s="16"/>
      <c r="G191" s="16"/>
      <c r="H191" s="12"/>
      <c r="I191" s="16"/>
      <c r="J191" s="16"/>
      <c r="K191" s="16"/>
      <c r="L191" s="14"/>
    </row>
    <row r="192" spans="1:12" ht="15.95" customHeight="1" x14ac:dyDescent="0.2">
      <c r="A192" s="3"/>
      <c r="B192" s="98"/>
      <c r="C192" s="105"/>
      <c r="D192" s="17" t="s">
        <v>22</v>
      </c>
      <c r="E192" s="16"/>
      <c r="F192" s="18">
        <v>10000</v>
      </c>
      <c r="G192" s="16"/>
      <c r="H192" s="11" t="s">
        <v>8</v>
      </c>
      <c r="I192" s="16"/>
      <c r="J192" s="19" t="s">
        <v>9</v>
      </c>
      <c r="K192" s="16"/>
      <c r="L192" s="20" t="s">
        <v>8</v>
      </c>
    </row>
    <row r="193" spans="1:12" ht="5.0999999999999996" customHeight="1" x14ac:dyDescent="0.2">
      <c r="A193" s="3"/>
      <c r="B193" s="119"/>
      <c r="C193" s="106"/>
      <c r="D193" s="8"/>
      <c r="E193" s="9"/>
      <c r="F193" s="9"/>
      <c r="G193" s="9"/>
      <c r="H193" s="7"/>
      <c r="I193" s="9"/>
      <c r="J193" s="9"/>
      <c r="K193" s="9"/>
      <c r="L193" s="21"/>
    </row>
    <row r="194" spans="1:12" ht="15" customHeight="1" x14ac:dyDescent="0.2">
      <c r="A194" s="3"/>
      <c r="B194" s="3"/>
      <c r="C194" s="3"/>
      <c r="D194" s="3"/>
      <c r="E194" s="3"/>
      <c r="F194" s="3"/>
      <c r="G194" s="3"/>
      <c r="H194" s="3"/>
      <c r="I194" s="3"/>
      <c r="J194" s="3"/>
      <c r="K194" s="3"/>
      <c r="L194" s="3"/>
    </row>
    <row r="195" spans="1:12" x14ac:dyDescent="0.2">
      <c r="A195" s="3"/>
      <c r="B195" s="3"/>
      <c r="C195" s="3"/>
      <c r="D195" s="3"/>
      <c r="E195" s="3"/>
      <c r="F195" s="3"/>
      <c r="G195" s="3"/>
      <c r="H195" s="3"/>
      <c r="I195" s="3"/>
      <c r="J195" s="3"/>
      <c r="K195" s="3"/>
      <c r="L195" s="3"/>
    </row>
    <row r="196" spans="1:12" ht="28.35" customHeight="1" x14ac:dyDescent="0.2">
      <c r="A196" s="3"/>
      <c r="B196" s="115" t="s">
        <v>23</v>
      </c>
      <c r="C196" s="116"/>
      <c r="D196" s="116"/>
      <c r="E196" s="116"/>
      <c r="F196" s="116"/>
      <c r="G196" s="116"/>
      <c r="H196" s="116"/>
      <c r="I196" s="116"/>
      <c r="J196" s="116"/>
      <c r="K196" s="116"/>
      <c r="L196" s="117"/>
    </row>
    <row r="197" spans="1:12" ht="18" customHeight="1" x14ac:dyDescent="0.2">
      <c r="A197" s="3"/>
      <c r="B197" s="120"/>
      <c r="C197" s="3"/>
      <c r="D197" s="3"/>
      <c r="E197" s="3"/>
      <c r="F197" s="3"/>
      <c r="G197" s="3"/>
      <c r="H197" s="3"/>
      <c r="I197" s="3"/>
      <c r="J197" s="3"/>
      <c r="K197" s="3"/>
      <c r="L197" s="12"/>
    </row>
    <row r="198" spans="1:12" ht="17.100000000000001" customHeight="1" x14ac:dyDescent="0.2">
      <c r="A198" s="3"/>
      <c r="B198" s="120"/>
      <c r="C198" s="6"/>
      <c r="D198" s="7"/>
      <c r="E198" s="101" t="s">
        <v>5</v>
      </c>
      <c r="F198" s="102"/>
      <c r="G198" s="103"/>
      <c r="H198" s="101" t="s">
        <v>4</v>
      </c>
      <c r="I198" s="102"/>
      <c r="J198" s="102"/>
      <c r="K198" s="102"/>
      <c r="L198" s="103"/>
    </row>
    <row r="199" spans="1:12" ht="5.0999999999999996" customHeight="1" x14ac:dyDescent="0.2">
      <c r="A199" s="3"/>
      <c r="B199" s="120"/>
      <c r="C199" s="104"/>
      <c r="D199" s="3"/>
      <c r="E199" s="16"/>
      <c r="F199" s="16"/>
      <c r="G199" s="16"/>
      <c r="H199" s="3"/>
      <c r="I199" s="3"/>
      <c r="J199" s="3"/>
      <c r="K199" s="3"/>
      <c r="L199" s="12"/>
    </row>
    <row r="200" spans="1:12" ht="15.75" customHeight="1" x14ac:dyDescent="0.2">
      <c r="A200" s="3"/>
      <c r="B200" s="120"/>
      <c r="C200" s="105"/>
      <c r="D200" s="17" t="s">
        <v>7</v>
      </c>
      <c r="E200" s="16"/>
      <c r="F200" s="39" t="s">
        <v>9</v>
      </c>
      <c r="G200" s="16"/>
      <c r="H200" s="122" t="s">
        <v>8</v>
      </c>
      <c r="I200" s="122"/>
      <c r="J200" s="122"/>
      <c r="K200" s="122"/>
      <c r="L200" s="123"/>
    </row>
    <row r="201" spans="1:12" ht="5.0999999999999996" customHeight="1" x14ac:dyDescent="0.2">
      <c r="A201" s="3"/>
      <c r="B201" s="120"/>
      <c r="C201" s="106"/>
      <c r="D201" s="8"/>
      <c r="E201" s="9"/>
      <c r="F201" s="9"/>
      <c r="G201" s="9"/>
      <c r="H201" s="8"/>
      <c r="I201" s="8"/>
      <c r="J201" s="8"/>
      <c r="K201" s="8"/>
      <c r="L201" s="7"/>
    </row>
    <row r="202" spans="1:12" ht="5.0999999999999996" customHeight="1" x14ac:dyDescent="0.2">
      <c r="A202" s="3"/>
      <c r="B202" s="120"/>
      <c r="C202" s="105"/>
      <c r="D202" s="3"/>
      <c r="E202" s="16"/>
      <c r="F202" s="16"/>
      <c r="G202" s="16"/>
      <c r="H202" s="3"/>
      <c r="I202" s="3"/>
      <c r="J202" s="3"/>
      <c r="K202" s="3"/>
      <c r="L202" s="12"/>
    </row>
    <row r="203" spans="1:12" ht="15.75" customHeight="1" x14ac:dyDescent="0.2">
      <c r="A203" s="3"/>
      <c r="B203" s="120"/>
      <c r="C203" s="105"/>
      <c r="D203" s="17" t="s">
        <v>24</v>
      </c>
      <c r="E203" s="16"/>
      <c r="F203" s="16"/>
      <c r="G203" s="16"/>
      <c r="H203" s="3"/>
      <c r="I203" s="3"/>
      <c r="J203" s="3"/>
      <c r="K203" s="3"/>
      <c r="L203" s="12"/>
    </row>
    <row r="204" spans="1:12" ht="21.95" customHeight="1" x14ac:dyDescent="0.2">
      <c r="A204" s="3"/>
      <c r="B204" s="120"/>
      <c r="C204" s="13"/>
      <c r="D204" s="3"/>
      <c r="E204" s="3"/>
      <c r="F204" s="3"/>
      <c r="G204" s="3"/>
      <c r="H204" s="3"/>
      <c r="I204" s="3"/>
      <c r="J204" s="3"/>
      <c r="K204" s="3"/>
      <c r="L204" s="12"/>
    </row>
    <row r="205" spans="1:12" ht="5.0999999999999996" customHeight="1" x14ac:dyDescent="0.2">
      <c r="A205" s="3"/>
      <c r="B205" s="121"/>
      <c r="C205" s="32"/>
      <c r="D205" s="8"/>
      <c r="E205" s="8"/>
      <c r="F205" s="8"/>
      <c r="G205" s="8"/>
      <c r="H205" s="8"/>
      <c r="I205" s="8"/>
      <c r="J205" s="8"/>
      <c r="K205" s="8"/>
      <c r="L205" s="7"/>
    </row>
    <row r="206" spans="1:12" x14ac:dyDescent="0.2">
      <c r="A206" s="3"/>
      <c r="B206" s="3"/>
      <c r="C206" s="3"/>
      <c r="D206" s="3"/>
      <c r="E206" s="3"/>
      <c r="F206" s="3"/>
      <c r="G206" s="3"/>
      <c r="H206" s="3"/>
      <c r="I206" s="3"/>
      <c r="J206" s="3"/>
      <c r="K206" s="3"/>
      <c r="L206" s="3"/>
    </row>
    <row r="207" spans="1:12" x14ac:dyDescent="0.2">
      <c r="A207" s="3"/>
      <c r="B207" s="3"/>
      <c r="C207" s="3"/>
      <c r="D207" s="3"/>
      <c r="E207" s="3"/>
      <c r="F207" s="3"/>
      <c r="G207" s="3"/>
      <c r="H207" s="3"/>
      <c r="I207" s="3"/>
      <c r="J207" s="3"/>
      <c r="K207" s="3"/>
      <c r="L207" s="3"/>
    </row>
    <row r="208" spans="1:12" ht="28.35" customHeight="1" x14ac:dyDescent="0.2">
      <c r="A208" s="3"/>
      <c r="B208" s="3"/>
      <c r="C208" s="3"/>
      <c r="D208" s="3"/>
      <c r="E208" s="3"/>
      <c r="F208" s="3"/>
      <c r="G208" s="3"/>
      <c r="H208" s="3"/>
      <c r="I208" s="3"/>
      <c r="J208" s="3"/>
      <c r="K208" s="3"/>
      <c r="L208" s="3"/>
    </row>
    <row r="209" spans="1:12" ht="28.35" customHeight="1" x14ac:dyDescent="0.2">
      <c r="A209" s="3"/>
      <c r="B209" s="3"/>
      <c r="C209" s="3"/>
      <c r="D209" s="3"/>
      <c r="E209" s="3"/>
      <c r="F209" s="3"/>
      <c r="G209" s="3"/>
      <c r="H209" s="3"/>
      <c r="I209" s="3"/>
      <c r="J209" s="3"/>
      <c r="K209" s="3"/>
      <c r="L209" s="3"/>
    </row>
    <row r="210" spans="1:12" ht="18" customHeight="1" x14ac:dyDescent="0.2">
      <c r="A210" s="3"/>
      <c r="B210" s="3"/>
      <c r="C210" s="3"/>
      <c r="D210" s="3"/>
      <c r="E210" s="3"/>
      <c r="F210" s="3"/>
      <c r="G210" s="3"/>
      <c r="H210" s="3"/>
      <c r="I210" s="3"/>
      <c r="J210" s="3"/>
      <c r="K210" s="3"/>
      <c r="L210" s="3"/>
    </row>
    <row r="211" spans="1:12" ht="17.100000000000001" customHeight="1" x14ac:dyDescent="0.2">
      <c r="A211" s="3"/>
      <c r="B211" s="3"/>
      <c r="C211" s="3"/>
      <c r="D211" s="3"/>
      <c r="E211" s="3"/>
      <c r="F211" s="3"/>
      <c r="G211" s="3"/>
      <c r="H211" s="3"/>
      <c r="I211" s="3"/>
      <c r="J211" s="3"/>
      <c r="K211" s="3"/>
      <c r="L211" s="3"/>
    </row>
    <row r="212" spans="1:12" ht="5.0999999999999996" customHeight="1" x14ac:dyDescent="0.2">
      <c r="A212" s="3"/>
      <c r="B212" s="3"/>
      <c r="C212" s="3"/>
      <c r="D212" s="3"/>
      <c r="E212" s="3"/>
      <c r="F212" s="3"/>
      <c r="G212" s="3"/>
      <c r="H212" s="3"/>
      <c r="I212" s="3"/>
      <c r="J212" s="3"/>
      <c r="K212" s="3"/>
      <c r="L212" s="3"/>
    </row>
    <row r="213" spans="1:12" ht="15.75" customHeight="1" x14ac:dyDescent="0.2"/>
    <row r="214" spans="1:12" ht="5.0999999999999996" customHeight="1" x14ac:dyDescent="0.2"/>
    <row r="215" spans="1:12" ht="5.0999999999999996" customHeight="1" x14ac:dyDescent="0.2"/>
    <row r="216" spans="1:12" ht="15.75" customHeight="1" x14ac:dyDescent="0.2"/>
    <row r="217" spans="1:12" ht="5.0999999999999996" customHeight="1" x14ac:dyDescent="0.2"/>
  </sheetData>
  <sheetProtection algorithmName="SHA-512" hashValue="JdFMMeJV9y3apjaBudCbkc1VB9GC+BWamM0fGkn571suUVljJEWtNH0bDU4pMSG4Xum2bqmyrNwW2+1oRF4H8g==" saltValue="skgfB7UngZ3u5g9c86PhPQ==" spinCount="100000" sheet="1" objects="1" scenarios="1" formatCells="0" formatColumns="0" formatRows="0"/>
  <mergeCells count="59">
    <mergeCell ref="B197:B205"/>
    <mergeCell ref="E198:G198"/>
    <mergeCell ref="H198:L198"/>
    <mergeCell ref="C199:C201"/>
    <mergeCell ref="H200:L200"/>
    <mergeCell ref="C202:C203"/>
    <mergeCell ref="B196:L196"/>
    <mergeCell ref="B176:L176"/>
    <mergeCell ref="B177:L177"/>
    <mergeCell ref="B178:B185"/>
    <mergeCell ref="E179:G179"/>
    <mergeCell ref="I179:K179"/>
    <mergeCell ref="C180:C182"/>
    <mergeCell ref="C183:C185"/>
    <mergeCell ref="B186:B193"/>
    <mergeCell ref="E187:G187"/>
    <mergeCell ref="I187:K187"/>
    <mergeCell ref="C188:C190"/>
    <mergeCell ref="C191:C193"/>
    <mergeCell ref="B144:B173"/>
    <mergeCell ref="E145:G145"/>
    <mergeCell ref="I145:K145"/>
    <mergeCell ref="C146:C148"/>
    <mergeCell ref="C149:C151"/>
    <mergeCell ref="C152:C154"/>
    <mergeCell ref="C155:C157"/>
    <mergeCell ref="C158:C160"/>
    <mergeCell ref="C161:C162"/>
    <mergeCell ref="B53:L53"/>
    <mergeCell ref="B54:B143"/>
    <mergeCell ref="E55:G55"/>
    <mergeCell ref="I55:K55"/>
    <mergeCell ref="C56:C58"/>
    <mergeCell ref="C59:C61"/>
    <mergeCell ref="C62:C64"/>
    <mergeCell ref="C65:C67"/>
    <mergeCell ref="C68:C70"/>
    <mergeCell ref="C71:C72"/>
    <mergeCell ref="Q33:Q39"/>
    <mergeCell ref="C34:C36"/>
    <mergeCell ref="C37:C38"/>
    <mergeCell ref="D37:D38"/>
    <mergeCell ref="B52:L52"/>
    <mergeCell ref="B1:L1"/>
    <mergeCell ref="B5:L5"/>
    <mergeCell ref="B6:L6"/>
    <mergeCell ref="B7:B27"/>
    <mergeCell ref="Q7:Q19"/>
    <mergeCell ref="E9:G9"/>
    <mergeCell ref="I9:K9"/>
    <mergeCell ref="C10:C12"/>
    <mergeCell ref="C13:C15"/>
    <mergeCell ref="C16:C17"/>
    <mergeCell ref="D16:D17"/>
    <mergeCell ref="Q22:Q29"/>
    <mergeCell ref="B28:B48"/>
    <mergeCell ref="E30:G30"/>
    <mergeCell ref="I30:K30"/>
    <mergeCell ref="C31:C33"/>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4149" r:id="rId4" name="cbApplyPageHeaderFormatting">
          <controlPr defaultSize="0" autoFill="0" autoLine="0" r:id="rId5">
            <anchor moveWithCells="1">
              <from>
                <xdr:col>7</xdr:col>
                <xdr:colOff>1524000</xdr:colOff>
                <xdr:row>195</xdr:row>
                <xdr:rowOff>57150</xdr:rowOff>
              </from>
              <to>
                <xdr:col>7</xdr:col>
                <xdr:colOff>1647825</xdr:colOff>
                <xdr:row>195</xdr:row>
                <xdr:rowOff>333375</xdr:rowOff>
              </to>
            </anchor>
          </controlPr>
        </control>
      </mc:Choice>
      <mc:Fallback>
        <control shapeId="4149" r:id="rId4" name="cbApplyPageHeaderFormatting"/>
      </mc:Fallback>
    </mc:AlternateContent>
    <mc:AlternateContent xmlns:mc="http://schemas.openxmlformats.org/markup-compatibility/2006">
      <mc:Choice Requires="x14">
        <control shapeId="4141" r:id="rId6" name="cbApplyOddEvenFormatting">
          <controlPr defaultSize="0" autoFill="0" autoLine="0" r:id="rId7">
            <anchor moveWithCells="1">
              <from>
                <xdr:col>7</xdr:col>
                <xdr:colOff>1676400</xdr:colOff>
                <xdr:row>175</xdr:row>
                <xdr:rowOff>57150</xdr:rowOff>
              </from>
              <to>
                <xdr:col>7</xdr:col>
                <xdr:colOff>1800225</xdr:colOff>
                <xdr:row>175</xdr:row>
                <xdr:rowOff>333375</xdr:rowOff>
              </to>
            </anchor>
          </controlPr>
        </control>
      </mc:Choice>
      <mc:Fallback>
        <control shapeId="4141" r:id="rId6" name="cbApplyOddEvenFormatting"/>
      </mc:Fallback>
    </mc:AlternateContent>
    <mc:AlternateContent xmlns:mc="http://schemas.openxmlformats.org/markup-compatibility/2006">
      <mc:Choice Requires="x14">
        <control shapeId="4123" r:id="rId8" name="cbApplyMemberFormatting">
          <controlPr defaultSize="0" autoFill="0" autoLine="0" r:id="rId9">
            <anchor moveWithCells="1">
              <from>
                <xdr:col>9</xdr:col>
                <xdr:colOff>161925</xdr:colOff>
                <xdr:row>51</xdr:row>
                <xdr:rowOff>57150</xdr:rowOff>
              </from>
              <to>
                <xdr:col>9</xdr:col>
                <xdr:colOff>295275</xdr:colOff>
                <xdr:row>51</xdr:row>
                <xdr:rowOff>333375</xdr:rowOff>
              </to>
            </anchor>
          </controlPr>
        </control>
      </mc:Choice>
      <mc:Fallback>
        <control shapeId="4123" r:id="rId8" name="cbApplyMemberFormatting"/>
      </mc:Fallback>
    </mc:AlternateContent>
    <mc:AlternateContent xmlns:mc="http://schemas.openxmlformats.org/markup-compatibility/2006">
      <mc:Choice Requires="x14">
        <control shapeId="4097" r:id="rId10" name="cbApplyLevelFormatting">
          <controlPr defaultSize="0" autoFill="0" autoLine="0" r:id="rId11">
            <anchor moveWithCells="1">
              <from>
                <xdr:col>7</xdr:col>
                <xdr:colOff>1485900</xdr:colOff>
                <xdr:row>4</xdr:row>
                <xdr:rowOff>57150</xdr:rowOff>
              </from>
              <to>
                <xdr:col>7</xdr:col>
                <xdr:colOff>1609725</xdr:colOff>
                <xdr:row>4</xdr:row>
                <xdr:rowOff>333375</xdr:rowOff>
              </to>
            </anchor>
          </controlPr>
        </control>
      </mc:Choice>
      <mc:Fallback>
        <control shapeId="4097" r:id="rId10" name="cbApplyLevelFormatting"/>
      </mc:Fallback>
    </mc:AlternateContent>
    <mc:AlternateContent xmlns:mc="http://schemas.openxmlformats.org/markup-compatibility/2006">
      <mc:Choice Requires="x14">
        <control shapeId="4098" r:id="rId12" name="Group Box 2">
          <controlPr defaultSize="0" autoPict="0">
            <anchor moveWithCells="1">
              <from>
                <xdr:col>1</xdr:col>
                <xdr:colOff>0</xdr:colOff>
                <xdr:row>4</xdr:row>
                <xdr:rowOff>333375</xdr:rowOff>
              </from>
              <to>
                <xdr:col>3</xdr:col>
                <xdr:colOff>2543175</xdr:colOff>
                <xdr:row>6</xdr:row>
                <xdr:rowOff>0</xdr:rowOff>
              </to>
            </anchor>
          </controlPr>
        </control>
      </mc:Choice>
    </mc:AlternateContent>
    <mc:AlternateContent xmlns:mc="http://schemas.openxmlformats.org/markup-compatibility/2006">
      <mc:Choice Requires="x14">
        <control shapeId="4099" r:id="rId13" name="obLevelRowFirst">
          <controlPr defaultSize="0" autoFill="0" autoLine="0" autoPict="0" macro="_xll.FPMXLClient.TechnicalCategory.ButtonActionInEPMClientFormattingSheet">
            <anchor moveWithCells="1">
              <from>
                <xdr:col>3</xdr:col>
                <xdr:colOff>228600</xdr:colOff>
                <xdr:row>5</xdr:row>
                <xdr:rowOff>57150</xdr:rowOff>
              </from>
              <to>
                <xdr:col>3</xdr:col>
                <xdr:colOff>2352675</xdr:colOff>
                <xdr:row>5</xdr:row>
                <xdr:rowOff>266700</xdr:rowOff>
              </to>
            </anchor>
          </controlPr>
        </control>
      </mc:Choice>
    </mc:AlternateContent>
    <mc:AlternateContent xmlns:mc="http://schemas.openxmlformats.org/markup-compatibility/2006">
      <mc:Choice Requires="x14">
        <control shapeId="4100" r:id="rId14" name="obLevelColumnFirst">
          <controlPr defaultSize="0" autoFill="0" autoLine="0" autoPict="0" macro="_xll.FPMXLClient.TechnicalCategory.ButtonActionInEPMClientFormattingSheet">
            <anchor moveWithCells="1">
              <from>
                <xdr:col>1</xdr:col>
                <xdr:colOff>209550</xdr:colOff>
                <xdr:row>5</xdr:row>
                <xdr:rowOff>57150</xdr:rowOff>
              </from>
              <to>
                <xdr:col>3</xdr:col>
                <xdr:colOff>200025</xdr:colOff>
                <xdr:row>5</xdr:row>
                <xdr:rowOff>266700</xdr:rowOff>
              </to>
            </anchor>
          </controlPr>
        </control>
      </mc:Choice>
    </mc:AlternateContent>
    <mc:AlternateContent xmlns:mc="http://schemas.openxmlformats.org/markup-compatibility/2006">
      <mc:Choice Requires="x14">
        <control shapeId="4101" r:id="rId15" name="Group Box 5">
          <controlPr defaultSize="0" autoPict="0">
            <anchor moveWithCells="1">
              <from>
                <xdr:col>3</xdr:col>
                <xdr:colOff>2486025</xdr:colOff>
                <xdr:row>4</xdr:row>
                <xdr:rowOff>333375</xdr:rowOff>
              </from>
              <to>
                <xdr:col>8</xdr:col>
                <xdr:colOff>0</xdr:colOff>
                <xdr:row>6</xdr:row>
                <xdr:rowOff>0</xdr:rowOff>
              </to>
            </anchor>
          </controlPr>
        </control>
      </mc:Choice>
    </mc:AlternateContent>
    <mc:AlternateContent xmlns:mc="http://schemas.openxmlformats.org/markup-compatibility/2006">
      <mc:Choice Requires="x14">
        <control shapeId="4102" r:id="rId16" name="obRelativeLevelHierarchy">
          <controlPr defaultSize="0" autoFill="0" autoLine="0" autoPict="0" macro="_xll.FPMXLClient.TechnicalCategory.ButtonActionInEPMClientFormattingSheet">
            <anchor moveWithCells="1">
              <from>
                <xdr:col>3</xdr:col>
                <xdr:colOff>3962400</xdr:colOff>
                <xdr:row>5</xdr:row>
                <xdr:rowOff>57150</xdr:rowOff>
              </from>
              <to>
                <xdr:col>5</xdr:col>
                <xdr:colOff>238125</xdr:colOff>
                <xdr:row>5</xdr:row>
                <xdr:rowOff>266700</xdr:rowOff>
              </to>
            </anchor>
          </controlPr>
        </control>
      </mc:Choice>
    </mc:AlternateContent>
    <mc:AlternateContent xmlns:mc="http://schemas.openxmlformats.org/markup-compatibility/2006">
      <mc:Choice Requires="x14">
        <control shapeId="4103" r:id="rId17" name="obDatabaseLevelHierarchy">
          <controlPr defaultSize="0" autoFill="0" autoLine="0" autoPict="0" macro="_xll.FPMXLClient.TechnicalCategory.ButtonActionInEPMClientFormattingSheet">
            <anchor moveWithCells="1">
              <from>
                <xdr:col>3</xdr:col>
                <xdr:colOff>2514600</xdr:colOff>
                <xdr:row>5</xdr:row>
                <xdr:rowOff>57150</xdr:rowOff>
              </from>
              <to>
                <xdr:col>3</xdr:col>
                <xdr:colOff>3943350</xdr:colOff>
                <xdr:row>5</xdr:row>
                <xdr:rowOff>266700</xdr:rowOff>
              </to>
            </anchor>
          </controlPr>
        </control>
      </mc:Choice>
    </mc:AlternateContent>
    <mc:AlternateContent xmlns:mc="http://schemas.openxmlformats.org/markup-compatibility/2006">
      <mc:Choice Requires="x14">
        <control shapeId="4104" r:id="rId18" name="cbApplyLevelFromTopToBottom">
          <controlPr defaultSize="0" autoFill="0" autoLine="0" autoPict="0">
            <anchor moveWithCells="1">
              <from>
                <xdr:col>5</xdr:col>
                <xdr:colOff>304800</xdr:colOff>
                <xdr:row>4</xdr:row>
                <xdr:rowOff>333375</xdr:rowOff>
              </from>
              <to>
                <xdr:col>11</xdr:col>
                <xdr:colOff>2781300</xdr:colOff>
                <xdr:row>5</xdr:row>
                <xdr:rowOff>323850</xdr:rowOff>
              </to>
            </anchor>
          </controlPr>
        </control>
      </mc:Choice>
    </mc:AlternateContent>
    <mc:AlternateContent xmlns:mc="http://schemas.openxmlformats.org/markup-compatibility/2006">
      <mc:Choice Requires="x14">
        <control shapeId="4105" r:id="rId19" name="LVL1tbFormattingByLevel">
          <controlPr defaultSize="0" autoFill="0" autoPict="0">
            <anchor moveWithCells="1" sizeWithCells="1">
              <from>
                <xdr:col>10</xdr:col>
                <xdr:colOff>19050</xdr:colOff>
                <xdr:row>27</xdr:row>
                <xdr:rowOff>142875</xdr:rowOff>
              </from>
              <to>
                <xdr:col>11</xdr:col>
                <xdr:colOff>1285875</xdr:colOff>
                <xdr:row>28</xdr:row>
                <xdr:rowOff>123825</xdr:rowOff>
              </to>
            </anchor>
          </controlPr>
        </control>
      </mc:Choice>
    </mc:AlternateContent>
    <mc:AlternateContent xmlns:mc="http://schemas.openxmlformats.org/markup-compatibility/2006">
      <mc:Choice Requires="x14">
        <control shapeId="4106" r:id="rId20" name="Group Box 10">
          <controlPr defaultSize="0" autoPict="0">
            <anchor moveWithCells="1">
              <from>
                <xdr:col>11</xdr:col>
                <xdr:colOff>9525</xdr:colOff>
                <xdr:row>27</xdr:row>
                <xdr:rowOff>0</xdr:rowOff>
              </from>
              <to>
                <xdr:col>12</xdr:col>
                <xdr:colOff>9525</xdr:colOff>
                <xdr:row>29</xdr:row>
                <xdr:rowOff>0</xdr:rowOff>
              </to>
            </anchor>
          </controlPr>
        </control>
      </mc:Choice>
    </mc:AlternateContent>
    <mc:AlternateContent xmlns:mc="http://schemas.openxmlformats.org/markup-compatibility/2006">
      <mc:Choice Requires="x14">
        <control shapeId="4107" r:id="rId21" name="obLevelOuterFirst">
          <controlPr defaultSize="0" autoFill="0" autoLine="0" autoPict="0">
            <anchor moveWithCells="1">
              <from>
                <xdr:col>11</xdr:col>
                <xdr:colOff>914400</xdr:colOff>
                <xdr:row>27</xdr:row>
                <xdr:rowOff>238125</xdr:rowOff>
              </from>
              <to>
                <xdr:col>11</xdr:col>
                <xdr:colOff>2295525</xdr:colOff>
                <xdr:row>28</xdr:row>
                <xdr:rowOff>171450</xdr:rowOff>
              </to>
            </anchor>
          </controlPr>
        </control>
      </mc:Choice>
    </mc:AlternateContent>
    <mc:AlternateContent xmlns:mc="http://schemas.openxmlformats.org/markup-compatibility/2006">
      <mc:Choice Requires="x14">
        <control shapeId="4108" r:id="rId22" name="obLevelInnerFirst">
          <controlPr defaultSize="0" autoFill="0" autoLine="0" autoPict="0">
            <anchor moveWithCells="1">
              <from>
                <xdr:col>11</xdr:col>
                <xdr:colOff>914400</xdr:colOff>
                <xdr:row>27</xdr:row>
                <xdr:rowOff>19050</xdr:rowOff>
              </from>
              <to>
                <xdr:col>11</xdr:col>
                <xdr:colOff>2295525</xdr:colOff>
                <xdr:row>27</xdr:row>
                <xdr:rowOff>247650</xdr:rowOff>
              </to>
            </anchor>
          </controlPr>
        </control>
      </mc:Choice>
    </mc:AlternateContent>
    <mc:AlternateContent xmlns:mc="http://schemas.openxmlformats.org/markup-compatibility/2006">
      <mc:Choice Requires="x14">
        <control shapeId="4109" r:id="rId23" name="cbUseDefaultLevelFirst">
          <controlPr defaultSize="0" autoFill="0" autoLine="0" autoPict="0">
            <anchor moveWithCells="1">
              <from>
                <xdr:col>2</xdr:col>
                <xdr:colOff>123825</xdr:colOff>
                <xdr:row>30</xdr:row>
                <xdr:rowOff>0</xdr:rowOff>
              </from>
              <to>
                <xdr:col>2</xdr:col>
                <xdr:colOff>1162050</xdr:colOff>
                <xdr:row>32</xdr:row>
                <xdr:rowOff>38100</xdr:rowOff>
              </to>
            </anchor>
          </controlPr>
        </control>
      </mc:Choice>
    </mc:AlternateContent>
    <mc:AlternateContent xmlns:mc="http://schemas.openxmlformats.org/markup-compatibility/2006">
      <mc:Choice Requires="x14">
        <control shapeId="4110" r:id="rId24" name="cbUseLeafLevelFirst">
          <controlPr defaultSize="0" autoFill="0" autoLine="0" autoPict="0">
            <anchor moveWithCells="1">
              <from>
                <xdr:col>2</xdr:col>
                <xdr:colOff>123825</xdr:colOff>
                <xdr:row>33</xdr:row>
                <xdr:rowOff>0</xdr:rowOff>
              </from>
              <to>
                <xdr:col>2</xdr:col>
                <xdr:colOff>1162050</xdr:colOff>
                <xdr:row>35</xdr:row>
                <xdr:rowOff>38100</xdr:rowOff>
              </to>
            </anchor>
          </controlPr>
        </control>
      </mc:Choice>
    </mc:AlternateContent>
    <mc:AlternateContent xmlns:mc="http://schemas.openxmlformats.org/markup-compatibility/2006">
      <mc:Choice Requires="x14">
        <control shapeId="4111" r:id="rId25" name="cbUseSpecificLevelFirst">
          <controlPr defaultSize="0" autoFill="0" autoLine="0" autoPict="0">
            <anchor moveWithCells="1">
              <from>
                <xdr:col>2</xdr:col>
                <xdr:colOff>123825</xdr:colOff>
                <xdr:row>36</xdr:row>
                <xdr:rowOff>38100</xdr:rowOff>
              </from>
              <to>
                <xdr:col>2</xdr:col>
                <xdr:colOff>1162050</xdr:colOff>
                <xdr:row>37</xdr:row>
                <xdr:rowOff>114300</xdr:rowOff>
              </to>
            </anchor>
          </controlPr>
        </control>
      </mc:Choice>
    </mc:AlternateContent>
    <mc:AlternateContent xmlns:mc="http://schemas.openxmlformats.org/markup-compatibility/2006">
      <mc:Choice Requires="x14">
        <control shapeId="4112" r:id="rId26" name="AddLevelFirst">
          <controlPr defaultSize="0" print="0" autoFill="0" autoPict="0" macro="_xll.FPMXLClient.TechnicalCategory.ButtonActionInEPMClientFormattingSheet">
            <anchor moveWithCells="1" sizeWithCells="1">
              <from>
                <xdr:col>3</xdr:col>
                <xdr:colOff>57150</xdr:colOff>
                <xdr:row>46</xdr:row>
                <xdr:rowOff>38100</xdr:rowOff>
              </from>
              <to>
                <xdr:col>3</xdr:col>
                <xdr:colOff>2428875</xdr:colOff>
                <xdr:row>47</xdr:row>
                <xdr:rowOff>0</xdr:rowOff>
              </to>
            </anchor>
          </controlPr>
        </control>
      </mc:Choice>
    </mc:AlternateContent>
    <mc:AlternateContent xmlns:mc="http://schemas.openxmlformats.org/markup-compatibility/2006">
      <mc:Choice Requires="x14">
        <control shapeId="4113" r:id="rId27" name="RemoveLevelFirst">
          <controlPr defaultSize="0" print="0" autoFill="0" autoPict="0" macro="_xll.FPMXLClient.TechnicalCategory.ButtonActionInEPMClientFormattingSheet">
            <anchor moveWithCells="1" sizeWithCells="1">
              <from>
                <xdr:col>3</xdr:col>
                <xdr:colOff>2533650</xdr:colOff>
                <xdr:row>46</xdr:row>
                <xdr:rowOff>38100</xdr:rowOff>
              </from>
              <to>
                <xdr:col>3</xdr:col>
                <xdr:colOff>4905375</xdr:colOff>
                <xdr:row>47</xdr:row>
                <xdr:rowOff>0</xdr:rowOff>
              </to>
            </anchor>
          </controlPr>
        </control>
      </mc:Choice>
    </mc:AlternateContent>
    <mc:AlternateContent xmlns:mc="http://schemas.openxmlformats.org/markup-compatibility/2006">
      <mc:Choice Requires="x14">
        <control shapeId="4114" r:id="rId28" name="LVL2tbFormattingByLevel">
          <controlPr defaultSize="0" autoFill="0" autoPict="0">
            <anchor moveWithCells="1" sizeWithCells="1">
              <from>
                <xdr:col>10</xdr:col>
                <xdr:colOff>19050</xdr:colOff>
                <xdr:row>6</xdr:row>
                <xdr:rowOff>133350</xdr:rowOff>
              </from>
              <to>
                <xdr:col>11</xdr:col>
                <xdr:colOff>1285875</xdr:colOff>
                <xdr:row>7</xdr:row>
                <xdr:rowOff>123825</xdr:rowOff>
              </to>
            </anchor>
          </controlPr>
        </control>
      </mc:Choice>
    </mc:AlternateContent>
    <mc:AlternateContent xmlns:mc="http://schemas.openxmlformats.org/markup-compatibility/2006">
      <mc:Choice Requires="x14">
        <control shapeId="4115" r:id="rId29" name="Group Box 19">
          <controlPr defaultSize="0" autoPict="0">
            <anchor moveWithCells="1">
              <from>
                <xdr:col>11</xdr:col>
                <xdr:colOff>9525</xdr:colOff>
                <xdr:row>48</xdr:row>
                <xdr:rowOff>0</xdr:rowOff>
              </from>
              <to>
                <xdr:col>12</xdr:col>
                <xdr:colOff>9525</xdr:colOff>
                <xdr:row>50</xdr:row>
                <xdr:rowOff>85725</xdr:rowOff>
              </to>
            </anchor>
          </controlPr>
        </control>
      </mc:Choice>
    </mc:AlternateContent>
    <mc:AlternateContent xmlns:mc="http://schemas.openxmlformats.org/markup-compatibility/2006">
      <mc:Choice Requires="x14">
        <control shapeId="4116" r:id="rId30" name="obLevelOuterSecond">
          <controlPr defaultSize="0" autoFill="0" autoLine="0" autoPict="0">
            <anchor moveWithCells="1">
              <from>
                <xdr:col>11</xdr:col>
                <xdr:colOff>914400</xdr:colOff>
                <xdr:row>6</xdr:row>
                <xdr:rowOff>228600</xdr:rowOff>
              </from>
              <to>
                <xdr:col>11</xdr:col>
                <xdr:colOff>2295525</xdr:colOff>
                <xdr:row>7</xdr:row>
                <xdr:rowOff>171450</xdr:rowOff>
              </to>
            </anchor>
          </controlPr>
        </control>
      </mc:Choice>
    </mc:AlternateContent>
    <mc:AlternateContent xmlns:mc="http://schemas.openxmlformats.org/markup-compatibility/2006">
      <mc:Choice Requires="x14">
        <control shapeId="4117" r:id="rId31" name="obLevelInnerSecond">
          <controlPr defaultSize="0" autoFill="0" autoLine="0" autoPict="0">
            <anchor moveWithCells="1">
              <from>
                <xdr:col>11</xdr:col>
                <xdr:colOff>914400</xdr:colOff>
                <xdr:row>6</xdr:row>
                <xdr:rowOff>19050</xdr:rowOff>
              </from>
              <to>
                <xdr:col>11</xdr:col>
                <xdr:colOff>2295525</xdr:colOff>
                <xdr:row>6</xdr:row>
                <xdr:rowOff>238125</xdr:rowOff>
              </to>
            </anchor>
          </controlPr>
        </control>
      </mc:Choice>
    </mc:AlternateContent>
    <mc:AlternateContent xmlns:mc="http://schemas.openxmlformats.org/markup-compatibility/2006">
      <mc:Choice Requires="x14">
        <control shapeId="4118" r:id="rId32" name="cbUseDefaultLevelSecond">
          <controlPr defaultSize="0" autoFill="0" autoLine="0" autoPict="0">
            <anchor moveWithCells="1">
              <from>
                <xdr:col>2</xdr:col>
                <xdr:colOff>123825</xdr:colOff>
                <xdr:row>8</xdr:row>
                <xdr:rowOff>200025</xdr:rowOff>
              </from>
              <to>
                <xdr:col>2</xdr:col>
                <xdr:colOff>1162050</xdr:colOff>
                <xdr:row>11</xdr:row>
                <xdr:rowOff>19050</xdr:rowOff>
              </to>
            </anchor>
          </controlPr>
        </control>
      </mc:Choice>
    </mc:AlternateContent>
    <mc:AlternateContent xmlns:mc="http://schemas.openxmlformats.org/markup-compatibility/2006">
      <mc:Choice Requires="x14">
        <control shapeId="4119" r:id="rId33" name="cbUseLeafLevelSecond">
          <controlPr defaultSize="0" autoFill="0" autoLine="0" autoPict="0">
            <anchor moveWithCells="1">
              <from>
                <xdr:col>2</xdr:col>
                <xdr:colOff>123825</xdr:colOff>
                <xdr:row>12</xdr:row>
                <xdr:rowOff>0</xdr:rowOff>
              </from>
              <to>
                <xdr:col>2</xdr:col>
                <xdr:colOff>1162050</xdr:colOff>
                <xdr:row>14</xdr:row>
                <xdr:rowOff>47625</xdr:rowOff>
              </to>
            </anchor>
          </controlPr>
        </control>
      </mc:Choice>
    </mc:AlternateContent>
    <mc:AlternateContent xmlns:mc="http://schemas.openxmlformats.org/markup-compatibility/2006">
      <mc:Choice Requires="x14">
        <control shapeId="4120" r:id="rId34" name="cbUseSpecificLevelSecond">
          <controlPr defaultSize="0" autoFill="0" autoLine="0" autoPict="0">
            <anchor moveWithCells="1">
              <from>
                <xdr:col>2</xdr:col>
                <xdr:colOff>123825</xdr:colOff>
                <xdr:row>15</xdr:row>
                <xdr:rowOff>19050</xdr:rowOff>
              </from>
              <to>
                <xdr:col>2</xdr:col>
                <xdr:colOff>1162050</xdr:colOff>
                <xdr:row>16</xdr:row>
                <xdr:rowOff>114300</xdr:rowOff>
              </to>
            </anchor>
          </controlPr>
        </control>
      </mc:Choice>
    </mc:AlternateContent>
    <mc:AlternateContent xmlns:mc="http://schemas.openxmlformats.org/markup-compatibility/2006">
      <mc:Choice Requires="x14">
        <control shapeId="4121" r:id="rId35" name="AddLevelSecond">
          <controlPr defaultSize="0" print="0" autoFill="0" autoPict="0" macro="_xll.FPMXLClient.TechnicalCategory.ButtonActionInEPMClientFormattingSheet">
            <anchor moveWithCells="1" sizeWithCells="1">
              <from>
                <xdr:col>3</xdr:col>
                <xdr:colOff>57150</xdr:colOff>
                <xdr:row>25</xdr:row>
                <xdr:rowOff>9525</xdr:rowOff>
              </from>
              <to>
                <xdr:col>3</xdr:col>
                <xdr:colOff>2428875</xdr:colOff>
                <xdr:row>25</xdr:row>
                <xdr:rowOff>266700</xdr:rowOff>
              </to>
            </anchor>
          </controlPr>
        </control>
      </mc:Choice>
    </mc:AlternateContent>
    <mc:AlternateContent xmlns:mc="http://schemas.openxmlformats.org/markup-compatibility/2006">
      <mc:Choice Requires="x14">
        <control shapeId="4122" r:id="rId36" name="RemoveLevelSecond">
          <controlPr defaultSize="0" print="0" autoFill="0" autoPict="0" macro="_xll.FPMXLClient.TechnicalCategory.ButtonActionInEPMClientFormattingSheet">
            <anchor moveWithCells="1" sizeWithCells="1">
              <from>
                <xdr:col>3</xdr:col>
                <xdr:colOff>2533650</xdr:colOff>
                <xdr:row>25</xdr:row>
                <xdr:rowOff>9525</xdr:rowOff>
              </from>
              <to>
                <xdr:col>3</xdr:col>
                <xdr:colOff>4905375</xdr:colOff>
                <xdr:row>25</xdr:row>
                <xdr:rowOff>266700</xdr:rowOff>
              </to>
            </anchor>
          </controlPr>
        </control>
      </mc:Choice>
    </mc:AlternateContent>
    <mc:AlternateContent xmlns:mc="http://schemas.openxmlformats.org/markup-compatibility/2006">
      <mc:Choice Requires="x14">
        <control shapeId="4124" r:id="rId37" name="Group Box 28">
          <controlPr defaultSize="0" autoPict="0">
            <anchor moveWithCells="1">
              <from>
                <xdr:col>1</xdr:col>
                <xdr:colOff>0</xdr:colOff>
                <xdr:row>52</xdr:row>
                <xdr:rowOff>0</xdr:rowOff>
              </from>
              <to>
                <xdr:col>12</xdr:col>
                <xdr:colOff>9525</xdr:colOff>
                <xdr:row>53</xdr:row>
                <xdr:rowOff>0</xdr:rowOff>
              </to>
            </anchor>
          </controlPr>
        </control>
      </mc:Choice>
    </mc:AlternateContent>
    <mc:AlternateContent xmlns:mc="http://schemas.openxmlformats.org/markup-compatibility/2006">
      <mc:Choice Requires="x14">
        <control shapeId="4125" r:id="rId38" name="obMemberRowFirst">
          <controlPr defaultSize="0" autoFill="0" autoLine="0" autoPict="0" macro="_xll.FPMXLClient.TechnicalCategory.ButtonActionInEPMClientFormattingSheet">
            <anchor moveWithCells="1">
              <from>
                <xdr:col>3</xdr:col>
                <xdr:colOff>228600</xdr:colOff>
                <xdr:row>52</xdr:row>
                <xdr:rowOff>57150</xdr:rowOff>
              </from>
              <to>
                <xdr:col>3</xdr:col>
                <xdr:colOff>2352675</xdr:colOff>
                <xdr:row>52</xdr:row>
                <xdr:rowOff>276225</xdr:rowOff>
              </to>
            </anchor>
          </controlPr>
        </control>
      </mc:Choice>
    </mc:AlternateContent>
    <mc:AlternateContent xmlns:mc="http://schemas.openxmlformats.org/markup-compatibility/2006">
      <mc:Choice Requires="x14">
        <control shapeId="4126" r:id="rId39" name="obMemberColumnFirst">
          <controlPr defaultSize="0" autoFill="0" autoLine="0" autoPict="0" macro="_xll.FPMXLClient.TechnicalCategory.ButtonActionInEPMClientFormattingSheet">
            <anchor moveWithCells="1">
              <from>
                <xdr:col>1</xdr:col>
                <xdr:colOff>209550</xdr:colOff>
                <xdr:row>52</xdr:row>
                <xdr:rowOff>57150</xdr:rowOff>
              </from>
              <to>
                <xdr:col>3</xdr:col>
                <xdr:colOff>200025</xdr:colOff>
                <xdr:row>52</xdr:row>
                <xdr:rowOff>276225</xdr:rowOff>
              </to>
            </anchor>
          </controlPr>
        </control>
      </mc:Choice>
    </mc:AlternateContent>
    <mc:AlternateContent xmlns:mc="http://schemas.openxmlformats.org/markup-compatibility/2006">
      <mc:Choice Requires="x14">
        <control shapeId="4127" r:id="rId40" name="cbApplyCustomMemberDefaultFirst">
          <controlPr defaultSize="0" autoFill="0" autoLine="0" autoPict="0">
            <anchor moveWithCells="1">
              <from>
                <xdr:col>2</xdr:col>
                <xdr:colOff>123825</xdr:colOff>
                <xdr:row>55</xdr:row>
                <xdr:rowOff>0</xdr:rowOff>
              </from>
              <to>
                <xdr:col>2</xdr:col>
                <xdr:colOff>1162050</xdr:colOff>
                <xdr:row>57</xdr:row>
                <xdr:rowOff>38100</xdr:rowOff>
              </to>
            </anchor>
          </controlPr>
        </control>
      </mc:Choice>
    </mc:AlternateContent>
    <mc:AlternateContent xmlns:mc="http://schemas.openxmlformats.org/markup-compatibility/2006">
      <mc:Choice Requires="x14">
        <control shapeId="4128" r:id="rId41" name="cbApplyCalculatedMemberFirst">
          <controlPr defaultSize="0" autoFill="0" autoLine="0" autoPict="0">
            <anchor moveWithCells="1">
              <from>
                <xdr:col>2</xdr:col>
                <xdr:colOff>123825</xdr:colOff>
                <xdr:row>58</xdr:row>
                <xdr:rowOff>0</xdr:rowOff>
              </from>
              <to>
                <xdr:col>2</xdr:col>
                <xdr:colOff>1162050</xdr:colOff>
                <xdr:row>60</xdr:row>
                <xdr:rowOff>38100</xdr:rowOff>
              </to>
            </anchor>
          </controlPr>
        </control>
      </mc:Choice>
    </mc:AlternateContent>
    <mc:AlternateContent xmlns:mc="http://schemas.openxmlformats.org/markup-compatibility/2006">
      <mc:Choice Requires="x14">
        <control shapeId="4129" r:id="rId42" name="cbApplyImputableMemberFirst">
          <controlPr defaultSize="0" autoFill="0" autoLine="0" autoPict="0">
            <anchor moveWithCells="1">
              <from>
                <xdr:col>2</xdr:col>
                <xdr:colOff>123825</xdr:colOff>
                <xdr:row>61</xdr:row>
                <xdr:rowOff>9525</xdr:rowOff>
              </from>
              <to>
                <xdr:col>2</xdr:col>
                <xdr:colOff>1162050</xdr:colOff>
                <xdr:row>63</xdr:row>
                <xdr:rowOff>47625</xdr:rowOff>
              </to>
            </anchor>
          </controlPr>
        </control>
      </mc:Choice>
    </mc:AlternateContent>
    <mc:AlternateContent xmlns:mc="http://schemas.openxmlformats.org/markup-compatibility/2006">
      <mc:Choice Requires="x14">
        <control shapeId="4130" r:id="rId43" name="cbApplyLocalMemberFirst">
          <controlPr defaultSize="0" autoFill="0" autoLine="0" autoPict="0">
            <anchor moveWithCells="1">
              <from>
                <xdr:col>2</xdr:col>
                <xdr:colOff>123825</xdr:colOff>
                <xdr:row>64</xdr:row>
                <xdr:rowOff>9525</xdr:rowOff>
              </from>
              <to>
                <xdr:col>2</xdr:col>
                <xdr:colOff>1162050</xdr:colOff>
                <xdr:row>66</xdr:row>
                <xdr:rowOff>47625</xdr:rowOff>
              </to>
            </anchor>
          </controlPr>
        </control>
      </mc:Choice>
    </mc:AlternateContent>
    <mc:AlternateContent xmlns:mc="http://schemas.openxmlformats.org/markup-compatibility/2006">
      <mc:Choice Requires="x14">
        <control shapeId="4131" r:id="rId44" name="cbApplyChangedMemberFirst">
          <controlPr defaultSize="0" autoFill="0" autoLine="0" autoPict="0">
            <anchor moveWithCells="1">
              <from>
                <xdr:col>2</xdr:col>
                <xdr:colOff>123825</xdr:colOff>
                <xdr:row>67</xdr:row>
                <xdr:rowOff>9525</xdr:rowOff>
              </from>
              <to>
                <xdr:col>2</xdr:col>
                <xdr:colOff>1162050</xdr:colOff>
                <xdr:row>69</xdr:row>
                <xdr:rowOff>47625</xdr:rowOff>
              </to>
            </anchor>
          </controlPr>
        </control>
      </mc:Choice>
    </mc:AlternateContent>
    <mc:AlternateContent xmlns:mc="http://schemas.openxmlformats.org/markup-compatibility/2006">
      <mc:Choice Requires="x14">
        <control shapeId="4132" r:id="rId45" name="cbApplySpecificMemberFirst">
          <controlPr defaultSize="0" autoFill="0" autoLine="0" autoPict="0">
            <anchor moveWithCells="1">
              <from>
                <xdr:col>2</xdr:col>
                <xdr:colOff>123825</xdr:colOff>
                <xdr:row>71</xdr:row>
                <xdr:rowOff>0</xdr:rowOff>
              </from>
              <to>
                <xdr:col>2</xdr:col>
                <xdr:colOff>1162050</xdr:colOff>
                <xdr:row>72</xdr:row>
                <xdr:rowOff>9525</xdr:rowOff>
              </to>
            </anchor>
          </controlPr>
        </control>
      </mc:Choice>
    </mc:AlternateContent>
    <mc:AlternateContent xmlns:mc="http://schemas.openxmlformats.org/markup-compatibility/2006">
      <mc:Choice Requires="x14">
        <control shapeId="4133" r:id="rId46" name="AddMemberFirst">
          <controlPr defaultSize="0" print="0" autoFill="0" autoPict="0" macro="_xll.FPMXLClient.TechnicalCategory.ButtonActionInEPMClientFormattingSheet">
            <anchor moveWithCells="1" sizeWithCells="1">
              <from>
                <xdr:col>3</xdr:col>
                <xdr:colOff>57150</xdr:colOff>
                <xdr:row>141</xdr:row>
                <xdr:rowOff>19050</xdr:rowOff>
              </from>
              <to>
                <xdr:col>3</xdr:col>
                <xdr:colOff>4895850</xdr:colOff>
                <xdr:row>142</xdr:row>
                <xdr:rowOff>0</xdr:rowOff>
              </to>
            </anchor>
          </controlPr>
        </control>
      </mc:Choice>
    </mc:AlternateContent>
    <mc:AlternateContent xmlns:mc="http://schemas.openxmlformats.org/markup-compatibility/2006">
      <mc:Choice Requires="x14">
        <control shapeId="4134" r:id="rId47" name="cbApplyCustomMemberDefaultSecond">
          <controlPr defaultSize="0" autoFill="0" autoLine="0" autoPict="0">
            <anchor moveWithCells="1">
              <from>
                <xdr:col>2</xdr:col>
                <xdr:colOff>123825</xdr:colOff>
                <xdr:row>145</xdr:row>
                <xdr:rowOff>0</xdr:rowOff>
              </from>
              <to>
                <xdr:col>2</xdr:col>
                <xdr:colOff>1162050</xdr:colOff>
                <xdr:row>147</xdr:row>
                <xdr:rowOff>38100</xdr:rowOff>
              </to>
            </anchor>
          </controlPr>
        </control>
      </mc:Choice>
    </mc:AlternateContent>
    <mc:AlternateContent xmlns:mc="http://schemas.openxmlformats.org/markup-compatibility/2006">
      <mc:Choice Requires="x14">
        <control shapeId="4135" r:id="rId48" name="cbApplyCalculatedMemberSecond">
          <controlPr defaultSize="0" autoFill="0" autoLine="0" autoPict="0">
            <anchor moveWithCells="1">
              <from>
                <xdr:col>2</xdr:col>
                <xdr:colOff>123825</xdr:colOff>
                <xdr:row>148</xdr:row>
                <xdr:rowOff>0</xdr:rowOff>
              </from>
              <to>
                <xdr:col>2</xdr:col>
                <xdr:colOff>1162050</xdr:colOff>
                <xdr:row>150</xdr:row>
                <xdr:rowOff>38100</xdr:rowOff>
              </to>
            </anchor>
          </controlPr>
        </control>
      </mc:Choice>
    </mc:AlternateContent>
    <mc:AlternateContent xmlns:mc="http://schemas.openxmlformats.org/markup-compatibility/2006">
      <mc:Choice Requires="x14">
        <control shapeId="4136" r:id="rId49" name="cbApplyImputableMemberSecond">
          <controlPr defaultSize="0" autoFill="0" autoLine="0" autoPict="0">
            <anchor moveWithCells="1">
              <from>
                <xdr:col>2</xdr:col>
                <xdr:colOff>123825</xdr:colOff>
                <xdr:row>151</xdr:row>
                <xdr:rowOff>9525</xdr:rowOff>
              </from>
              <to>
                <xdr:col>2</xdr:col>
                <xdr:colOff>1162050</xdr:colOff>
                <xdr:row>153</xdr:row>
                <xdr:rowOff>47625</xdr:rowOff>
              </to>
            </anchor>
          </controlPr>
        </control>
      </mc:Choice>
    </mc:AlternateContent>
    <mc:AlternateContent xmlns:mc="http://schemas.openxmlformats.org/markup-compatibility/2006">
      <mc:Choice Requires="x14">
        <control shapeId="4137" r:id="rId50" name="cbApplyLocalMemberSecond">
          <controlPr defaultSize="0" autoFill="0" autoLine="0" autoPict="0">
            <anchor moveWithCells="1">
              <from>
                <xdr:col>2</xdr:col>
                <xdr:colOff>123825</xdr:colOff>
                <xdr:row>154</xdr:row>
                <xdr:rowOff>9525</xdr:rowOff>
              </from>
              <to>
                <xdr:col>2</xdr:col>
                <xdr:colOff>1162050</xdr:colOff>
                <xdr:row>156</xdr:row>
                <xdr:rowOff>47625</xdr:rowOff>
              </to>
            </anchor>
          </controlPr>
        </control>
      </mc:Choice>
    </mc:AlternateContent>
    <mc:AlternateContent xmlns:mc="http://schemas.openxmlformats.org/markup-compatibility/2006">
      <mc:Choice Requires="x14">
        <control shapeId="4138" r:id="rId51" name="cbApplyChangedMemberSecond">
          <controlPr defaultSize="0" autoFill="0" autoLine="0" autoPict="0">
            <anchor moveWithCells="1">
              <from>
                <xdr:col>2</xdr:col>
                <xdr:colOff>123825</xdr:colOff>
                <xdr:row>157</xdr:row>
                <xdr:rowOff>9525</xdr:rowOff>
              </from>
              <to>
                <xdr:col>2</xdr:col>
                <xdr:colOff>1162050</xdr:colOff>
                <xdr:row>159</xdr:row>
                <xdr:rowOff>47625</xdr:rowOff>
              </to>
            </anchor>
          </controlPr>
        </control>
      </mc:Choice>
    </mc:AlternateContent>
    <mc:AlternateContent xmlns:mc="http://schemas.openxmlformats.org/markup-compatibility/2006">
      <mc:Choice Requires="x14">
        <control shapeId="4139" r:id="rId52" name="cbApplySpecificMemberSecond">
          <controlPr defaultSize="0" autoFill="0" autoLine="0" autoPict="0">
            <anchor moveWithCells="1">
              <from>
                <xdr:col>2</xdr:col>
                <xdr:colOff>123825</xdr:colOff>
                <xdr:row>161</xdr:row>
                <xdr:rowOff>0</xdr:rowOff>
              </from>
              <to>
                <xdr:col>2</xdr:col>
                <xdr:colOff>1162050</xdr:colOff>
                <xdr:row>162</xdr:row>
                <xdr:rowOff>9525</xdr:rowOff>
              </to>
            </anchor>
          </controlPr>
        </control>
      </mc:Choice>
    </mc:AlternateContent>
    <mc:AlternateContent xmlns:mc="http://schemas.openxmlformats.org/markup-compatibility/2006">
      <mc:Choice Requires="x14">
        <control shapeId="4140" r:id="rId53" name="AddMemberSecond">
          <controlPr defaultSize="0" print="0" autoFill="0" autoPict="0" macro="_xll.FPMXLClient.TechnicalCategory.ButtonActionInEPMClientFormattingSheet">
            <anchor moveWithCells="1" sizeWithCells="1">
              <from>
                <xdr:col>3</xdr:col>
                <xdr:colOff>57150</xdr:colOff>
                <xdr:row>171</xdr:row>
                <xdr:rowOff>38100</xdr:rowOff>
              </from>
              <to>
                <xdr:col>3</xdr:col>
                <xdr:colOff>4895850</xdr:colOff>
                <xdr:row>172</xdr:row>
                <xdr:rowOff>0</xdr:rowOff>
              </to>
            </anchor>
          </controlPr>
        </control>
      </mc:Choice>
    </mc:AlternateContent>
    <mc:AlternateContent xmlns:mc="http://schemas.openxmlformats.org/markup-compatibility/2006">
      <mc:Choice Requires="x14">
        <control shapeId="4142" r:id="rId54" name="Group Box 46">
          <controlPr defaultSize="0" autoPict="0">
            <anchor moveWithCells="1">
              <from>
                <xdr:col>1</xdr:col>
                <xdr:colOff>0</xdr:colOff>
                <xdr:row>176</xdr:row>
                <xdr:rowOff>19050</xdr:rowOff>
              </from>
              <to>
                <xdr:col>12</xdr:col>
                <xdr:colOff>9525</xdr:colOff>
                <xdr:row>177</xdr:row>
                <xdr:rowOff>19050</xdr:rowOff>
              </to>
            </anchor>
          </controlPr>
        </control>
      </mc:Choice>
    </mc:AlternateContent>
    <mc:AlternateContent xmlns:mc="http://schemas.openxmlformats.org/markup-compatibility/2006">
      <mc:Choice Requires="x14">
        <control shapeId="4143" r:id="rId55" name="obOddEvenRowFirst">
          <controlPr defaultSize="0" autoFill="0" autoLine="0" autoPict="0" macro="_xll.FPMXLClient.TechnicalCategory.ButtonActionInEPMClientFormattingSheet">
            <anchor moveWithCells="1">
              <from>
                <xdr:col>3</xdr:col>
                <xdr:colOff>228600</xdr:colOff>
                <xdr:row>176</xdr:row>
                <xdr:rowOff>76200</xdr:rowOff>
              </from>
              <to>
                <xdr:col>3</xdr:col>
                <xdr:colOff>2352675</xdr:colOff>
                <xdr:row>176</xdr:row>
                <xdr:rowOff>304800</xdr:rowOff>
              </to>
            </anchor>
          </controlPr>
        </control>
      </mc:Choice>
    </mc:AlternateContent>
    <mc:AlternateContent xmlns:mc="http://schemas.openxmlformats.org/markup-compatibility/2006">
      <mc:Choice Requires="x14">
        <control shapeId="4144" r:id="rId56" name="obOddEvenColumnFirst">
          <controlPr defaultSize="0" autoFill="0" autoLine="0" autoPict="0" macro="_xll.FPMXLClient.TechnicalCategory.ButtonActionInEPMClientFormattingSheet">
            <anchor moveWithCells="1">
              <from>
                <xdr:col>1</xdr:col>
                <xdr:colOff>209550</xdr:colOff>
                <xdr:row>176</xdr:row>
                <xdr:rowOff>76200</xdr:rowOff>
              </from>
              <to>
                <xdr:col>3</xdr:col>
                <xdr:colOff>200025</xdr:colOff>
                <xdr:row>176</xdr:row>
                <xdr:rowOff>304800</xdr:rowOff>
              </to>
            </anchor>
          </controlPr>
        </control>
      </mc:Choice>
    </mc:AlternateContent>
    <mc:AlternateContent xmlns:mc="http://schemas.openxmlformats.org/markup-compatibility/2006">
      <mc:Choice Requires="x14">
        <control shapeId="4145" r:id="rId57" name="cbUseOddFirst">
          <controlPr defaultSize="0" autoFill="0" autoLine="0" autoPict="0">
            <anchor moveWithCells="1">
              <from>
                <xdr:col>2</xdr:col>
                <xdr:colOff>123825</xdr:colOff>
                <xdr:row>187</xdr:row>
                <xdr:rowOff>19050</xdr:rowOff>
              </from>
              <to>
                <xdr:col>2</xdr:col>
                <xdr:colOff>1162050</xdr:colOff>
                <xdr:row>190</xdr:row>
                <xdr:rowOff>0</xdr:rowOff>
              </to>
            </anchor>
          </controlPr>
        </control>
      </mc:Choice>
    </mc:AlternateContent>
    <mc:AlternateContent xmlns:mc="http://schemas.openxmlformats.org/markup-compatibility/2006">
      <mc:Choice Requires="x14">
        <control shapeId="4146" r:id="rId58" name="cbUseEvenFirst">
          <controlPr defaultSize="0" autoFill="0" autoLine="0" autoPict="0">
            <anchor moveWithCells="1">
              <from>
                <xdr:col>2</xdr:col>
                <xdr:colOff>123825</xdr:colOff>
                <xdr:row>190</xdr:row>
                <xdr:rowOff>19050</xdr:rowOff>
              </from>
              <to>
                <xdr:col>2</xdr:col>
                <xdr:colOff>1162050</xdr:colOff>
                <xdr:row>193</xdr:row>
                <xdr:rowOff>0</xdr:rowOff>
              </to>
            </anchor>
          </controlPr>
        </control>
      </mc:Choice>
    </mc:AlternateContent>
    <mc:AlternateContent xmlns:mc="http://schemas.openxmlformats.org/markup-compatibility/2006">
      <mc:Choice Requires="x14">
        <control shapeId="4147" r:id="rId59" name="cbUseOddSecond">
          <controlPr defaultSize="0" autoFill="0" autoLine="0" autoPict="0">
            <anchor moveWithCells="1">
              <from>
                <xdr:col>2</xdr:col>
                <xdr:colOff>123825</xdr:colOff>
                <xdr:row>179</xdr:row>
                <xdr:rowOff>38100</xdr:rowOff>
              </from>
              <to>
                <xdr:col>2</xdr:col>
                <xdr:colOff>1162050</xdr:colOff>
                <xdr:row>182</xdr:row>
                <xdr:rowOff>9525</xdr:rowOff>
              </to>
            </anchor>
          </controlPr>
        </control>
      </mc:Choice>
    </mc:AlternateContent>
    <mc:AlternateContent xmlns:mc="http://schemas.openxmlformats.org/markup-compatibility/2006">
      <mc:Choice Requires="x14">
        <control shapeId="4148" r:id="rId60" name="cbUseEvenSecond">
          <controlPr defaultSize="0" autoFill="0" autoLine="0" autoPict="0">
            <anchor moveWithCells="1">
              <from>
                <xdr:col>2</xdr:col>
                <xdr:colOff>123825</xdr:colOff>
                <xdr:row>182</xdr:row>
                <xdr:rowOff>19050</xdr:rowOff>
              </from>
              <to>
                <xdr:col>2</xdr:col>
                <xdr:colOff>1162050</xdr:colOff>
                <xdr:row>185</xdr:row>
                <xdr:rowOff>0</xdr:rowOff>
              </to>
            </anchor>
          </controlPr>
        </control>
      </mc:Choice>
    </mc:AlternateContent>
    <mc:AlternateContent xmlns:mc="http://schemas.openxmlformats.org/markup-compatibility/2006">
      <mc:Choice Requires="x14">
        <control shapeId="4150" r:id="rId61" name="cbUseDefaultPageHeaderFormat">
          <controlPr defaultSize="0" autoFill="0" autoLine="0" autoPict="0">
            <anchor moveWithCells="1">
              <from>
                <xdr:col>2</xdr:col>
                <xdr:colOff>123825</xdr:colOff>
                <xdr:row>198</xdr:row>
                <xdr:rowOff>19050</xdr:rowOff>
              </from>
              <to>
                <xdr:col>2</xdr:col>
                <xdr:colOff>1162050</xdr:colOff>
                <xdr:row>201</xdr:row>
                <xdr:rowOff>0</xdr:rowOff>
              </to>
            </anchor>
          </controlPr>
        </control>
      </mc:Choice>
    </mc:AlternateContent>
    <mc:AlternateContent xmlns:mc="http://schemas.openxmlformats.org/markup-compatibility/2006">
      <mc:Choice Requires="x14">
        <control shapeId="4151" r:id="rId62" name="cbUseDimensionFormatting">
          <controlPr defaultSize="0" autoFill="0" autoLine="0" autoPict="0">
            <anchor moveWithCells="1">
              <from>
                <xdr:col>2</xdr:col>
                <xdr:colOff>123825</xdr:colOff>
                <xdr:row>201</xdr:row>
                <xdr:rowOff>38100</xdr:rowOff>
              </from>
              <to>
                <xdr:col>2</xdr:col>
                <xdr:colOff>1162050</xdr:colOff>
                <xdr:row>203</xdr:row>
                <xdr:rowOff>0</xdr:rowOff>
              </to>
            </anchor>
          </controlPr>
        </control>
      </mc:Choice>
    </mc:AlternateContent>
    <mc:AlternateContent xmlns:mc="http://schemas.openxmlformats.org/markup-compatibility/2006">
      <mc:Choice Requires="x14">
        <control shapeId="4152" r:id="rId63" name="AddDimension">
          <controlPr defaultSize="0" print="0" autoFill="0" autoPict="0" macro="_xll.FPMXLClient.TechnicalCategory.ButtonActionInEPMClientFormattingSheet">
            <anchor moveWithCells="1" sizeWithCells="1">
              <from>
                <xdr:col>3</xdr:col>
                <xdr:colOff>57150</xdr:colOff>
                <xdr:row>203</xdr:row>
                <xdr:rowOff>57150</xdr:rowOff>
              </from>
              <to>
                <xdr:col>3</xdr:col>
                <xdr:colOff>4895850</xdr:colOff>
                <xdr:row>204</xdr:row>
                <xdr:rowOff>19050</xdr:rowOff>
              </to>
            </anchor>
          </controlPr>
        </control>
      </mc:Choice>
    </mc:AlternateContent>
    <mc:AlternateContent xmlns:mc="http://schemas.openxmlformats.org/markup-compatibility/2006">
      <mc:Choice Requires="x14">
        <control shapeId="4161" r:id="rId64" name="AddedMember2_1">
          <controlPr defaultSize="0" print="0" autoFill="0" autoPict="0" macro="_xll.FPMXLClient.TechnicalCategory.ButtonActionInEPMClientFormattingSheet">
            <anchor moveWithCells="1" sizeWithCells="1">
              <from>
                <xdr:col>12</xdr:col>
                <xdr:colOff>0</xdr:colOff>
                <xdr:row>163</xdr:row>
                <xdr:rowOff>0</xdr:rowOff>
              </from>
              <to>
                <xdr:col>12</xdr:col>
                <xdr:colOff>790575</xdr:colOff>
                <xdr:row>164</xdr:row>
                <xdr:rowOff>0</xdr:rowOff>
              </to>
            </anchor>
          </controlPr>
        </control>
      </mc:Choice>
    </mc:AlternateContent>
    <mc:AlternateContent xmlns:mc="http://schemas.openxmlformats.org/markup-compatibility/2006">
      <mc:Choice Requires="x14">
        <control shapeId="4162" r:id="rId65" name="ChangeMember2_1">
          <controlPr defaultSize="0" print="0" autoFill="0" autoPict="0" macro="_xll.FPMXLClient.TechnicalCategory.ButtonActionInEPMClientFormattingSheet">
            <anchor moveWithCells="1" sizeWithCells="1">
              <from>
                <xdr:col>12</xdr:col>
                <xdr:colOff>800100</xdr:colOff>
                <xdr:row>163</xdr:row>
                <xdr:rowOff>0</xdr:rowOff>
              </from>
              <to>
                <xdr:col>13</xdr:col>
                <xdr:colOff>781050</xdr:colOff>
                <xdr:row>164</xdr:row>
                <xdr:rowOff>0</xdr:rowOff>
              </to>
            </anchor>
          </controlPr>
        </control>
      </mc:Choice>
    </mc:AlternateContent>
    <mc:AlternateContent xmlns:mc="http://schemas.openxmlformats.org/markup-compatibility/2006">
      <mc:Choice Requires="x14">
        <control shapeId="4163" r:id="rId66" name="UpMember2_1">
          <controlPr defaultSize="0" print="0" autoFill="0" autoPict="0" macro="_xll.FPMXLClient.TechnicalCategory.ButtonActionInEPMClientFormattingSheet">
            <anchor moveWithCells="1" sizeWithCells="1">
              <from>
                <xdr:col>14</xdr:col>
                <xdr:colOff>0</xdr:colOff>
                <xdr:row>163</xdr:row>
                <xdr:rowOff>0</xdr:rowOff>
              </from>
              <to>
                <xdr:col>14</xdr:col>
                <xdr:colOff>781050</xdr:colOff>
                <xdr:row>164</xdr:row>
                <xdr:rowOff>0</xdr:rowOff>
              </to>
            </anchor>
          </controlPr>
        </control>
      </mc:Choice>
    </mc:AlternateContent>
    <mc:AlternateContent xmlns:mc="http://schemas.openxmlformats.org/markup-compatibility/2006">
      <mc:Choice Requires="x14">
        <control shapeId="4164" r:id="rId67" name="DownMember2_1">
          <controlPr defaultSize="0" print="0" autoFill="0" autoPict="0" macro="_xll.FPMXLClient.TechnicalCategory.ButtonActionInEPMClientFormattingSheet">
            <anchor moveWithCells="1" sizeWithCells="1">
              <from>
                <xdr:col>15</xdr:col>
                <xdr:colOff>0</xdr:colOff>
                <xdr:row>163</xdr:row>
                <xdr:rowOff>0</xdr:rowOff>
              </from>
              <to>
                <xdr:col>15</xdr:col>
                <xdr:colOff>790575</xdr:colOff>
                <xdr:row>164</xdr:row>
                <xdr:rowOff>0</xdr:rowOff>
              </to>
            </anchor>
          </controlPr>
        </control>
      </mc:Choice>
    </mc:AlternateContent>
    <mc:AlternateContent xmlns:mc="http://schemas.openxmlformats.org/markup-compatibility/2006">
      <mc:Choice Requires="x14">
        <control shapeId="4165" r:id="rId68" name="AddedMember2_2">
          <controlPr defaultSize="0" print="0" autoFill="0" autoPict="0" macro="_xll.FPMXLClient.TechnicalCategory.ButtonActionInEPMClientFormattingSheet">
            <anchor moveWithCells="1" sizeWithCells="1">
              <from>
                <xdr:col>12</xdr:col>
                <xdr:colOff>0</xdr:colOff>
                <xdr:row>165</xdr:row>
                <xdr:rowOff>47625</xdr:rowOff>
              </from>
              <to>
                <xdr:col>12</xdr:col>
                <xdr:colOff>790575</xdr:colOff>
                <xdr:row>167</xdr:row>
                <xdr:rowOff>0</xdr:rowOff>
              </to>
            </anchor>
          </controlPr>
        </control>
      </mc:Choice>
    </mc:AlternateContent>
    <mc:AlternateContent xmlns:mc="http://schemas.openxmlformats.org/markup-compatibility/2006">
      <mc:Choice Requires="x14">
        <control shapeId="4166" r:id="rId69" name="ChangeMember2_2">
          <controlPr defaultSize="0" print="0" autoFill="0" autoPict="0" macro="_xll.FPMXLClient.TechnicalCategory.ButtonActionInEPMClientFormattingSheet">
            <anchor moveWithCells="1" sizeWithCells="1">
              <from>
                <xdr:col>12</xdr:col>
                <xdr:colOff>800100</xdr:colOff>
                <xdr:row>165</xdr:row>
                <xdr:rowOff>47625</xdr:rowOff>
              </from>
              <to>
                <xdr:col>13</xdr:col>
                <xdr:colOff>781050</xdr:colOff>
                <xdr:row>167</xdr:row>
                <xdr:rowOff>0</xdr:rowOff>
              </to>
            </anchor>
          </controlPr>
        </control>
      </mc:Choice>
    </mc:AlternateContent>
    <mc:AlternateContent xmlns:mc="http://schemas.openxmlformats.org/markup-compatibility/2006">
      <mc:Choice Requires="x14">
        <control shapeId="4167" r:id="rId70" name="UpMember2_2">
          <controlPr defaultSize="0" print="0" autoFill="0" autoPict="0" macro="_xll.FPMXLClient.TechnicalCategory.ButtonActionInEPMClientFormattingSheet">
            <anchor moveWithCells="1" sizeWithCells="1">
              <from>
                <xdr:col>14</xdr:col>
                <xdr:colOff>0</xdr:colOff>
                <xdr:row>165</xdr:row>
                <xdr:rowOff>47625</xdr:rowOff>
              </from>
              <to>
                <xdr:col>14</xdr:col>
                <xdr:colOff>781050</xdr:colOff>
                <xdr:row>167</xdr:row>
                <xdr:rowOff>0</xdr:rowOff>
              </to>
            </anchor>
          </controlPr>
        </control>
      </mc:Choice>
    </mc:AlternateContent>
    <mc:AlternateContent xmlns:mc="http://schemas.openxmlformats.org/markup-compatibility/2006">
      <mc:Choice Requires="x14">
        <control shapeId="4168" r:id="rId71" name="DownMember2_2">
          <controlPr defaultSize="0" print="0" autoFill="0" autoPict="0" macro="_xll.FPMXLClient.TechnicalCategory.ButtonActionInEPMClientFormattingSheet">
            <anchor moveWithCells="1" sizeWithCells="1">
              <from>
                <xdr:col>15</xdr:col>
                <xdr:colOff>0</xdr:colOff>
                <xdr:row>165</xdr:row>
                <xdr:rowOff>47625</xdr:rowOff>
              </from>
              <to>
                <xdr:col>15</xdr:col>
                <xdr:colOff>790575</xdr:colOff>
                <xdr:row>167</xdr:row>
                <xdr:rowOff>0</xdr:rowOff>
              </to>
            </anchor>
          </controlPr>
        </control>
      </mc:Choice>
    </mc:AlternateContent>
    <mc:AlternateContent xmlns:mc="http://schemas.openxmlformats.org/markup-compatibility/2006">
      <mc:Choice Requires="x14">
        <control shapeId="4169" r:id="rId72" name="AddedMember1_1">
          <controlPr defaultSize="0" print="0" autoFill="0" autoPict="0" macro="_xll.FPMXLClient.TechnicalCategory.ButtonActionInEPMClientFormattingSheet">
            <anchor moveWithCells="1" sizeWithCells="1">
              <from>
                <xdr:col>12</xdr:col>
                <xdr:colOff>0</xdr:colOff>
                <xdr:row>73</xdr:row>
                <xdr:rowOff>0</xdr:rowOff>
              </from>
              <to>
                <xdr:col>12</xdr:col>
                <xdr:colOff>790575</xdr:colOff>
                <xdr:row>74</xdr:row>
                <xdr:rowOff>0</xdr:rowOff>
              </to>
            </anchor>
          </controlPr>
        </control>
      </mc:Choice>
    </mc:AlternateContent>
    <mc:AlternateContent xmlns:mc="http://schemas.openxmlformats.org/markup-compatibility/2006">
      <mc:Choice Requires="x14">
        <control shapeId="4170" r:id="rId73" name="ChangeMember1_1">
          <controlPr defaultSize="0" print="0" autoFill="0" autoPict="0" macro="_xll.FPMXLClient.TechnicalCategory.ButtonActionInEPMClientFormattingSheet">
            <anchor moveWithCells="1" sizeWithCells="1">
              <from>
                <xdr:col>12</xdr:col>
                <xdr:colOff>800100</xdr:colOff>
                <xdr:row>73</xdr:row>
                <xdr:rowOff>0</xdr:rowOff>
              </from>
              <to>
                <xdr:col>13</xdr:col>
                <xdr:colOff>781050</xdr:colOff>
                <xdr:row>74</xdr:row>
                <xdr:rowOff>0</xdr:rowOff>
              </to>
            </anchor>
          </controlPr>
        </control>
      </mc:Choice>
    </mc:AlternateContent>
    <mc:AlternateContent xmlns:mc="http://schemas.openxmlformats.org/markup-compatibility/2006">
      <mc:Choice Requires="x14">
        <control shapeId="4171" r:id="rId74" name="UpMember1_1">
          <controlPr defaultSize="0" print="0" autoFill="0" autoPict="0" macro="_xll.FPMXLClient.TechnicalCategory.ButtonActionInEPMClientFormattingSheet">
            <anchor moveWithCells="1" sizeWithCells="1">
              <from>
                <xdr:col>14</xdr:col>
                <xdr:colOff>0</xdr:colOff>
                <xdr:row>73</xdr:row>
                <xdr:rowOff>0</xdr:rowOff>
              </from>
              <to>
                <xdr:col>14</xdr:col>
                <xdr:colOff>781050</xdr:colOff>
                <xdr:row>74</xdr:row>
                <xdr:rowOff>0</xdr:rowOff>
              </to>
            </anchor>
          </controlPr>
        </control>
      </mc:Choice>
    </mc:AlternateContent>
    <mc:AlternateContent xmlns:mc="http://schemas.openxmlformats.org/markup-compatibility/2006">
      <mc:Choice Requires="x14">
        <control shapeId="4172" r:id="rId75" name="DownMember1_1">
          <controlPr defaultSize="0" print="0" autoFill="0" autoPict="0" macro="_xll.FPMXLClient.TechnicalCategory.ButtonActionInEPMClientFormattingSheet">
            <anchor moveWithCells="1" sizeWithCells="1">
              <from>
                <xdr:col>15</xdr:col>
                <xdr:colOff>0</xdr:colOff>
                <xdr:row>73</xdr:row>
                <xdr:rowOff>0</xdr:rowOff>
              </from>
              <to>
                <xdr:col>15</xdr:col>
                <xdr:colOff>790575</xdr:colOff>
                <xdr:row>74</xdr:row>
                <xdr:rowOff>0</xdr:rowOff>
              </to>
            </anchor>
          </controlPr>
        </control>
      </mc:Choice>
    </mc:AlternateContent>
    <mc:AlternateContent xmlns:mc="http://schemas.openxmlformats.org/markup-compatibility/2006">
      <mc:Choice Requires="x14">
        <control shapeId="4173" r:id="rId76" name="AddedMember2_3">
          <controlPr defaultSize="0" print="0" autoFill="0" autoPict="0" macro="_xll.FPMXLClient.TechnicalCategory.ButtonActionInEPMClientFormattingSheet">
            <anchor moveWithCells="1" sizeWithCells="1">
              <from>
                <xdr:col>12</xdr:col>
                <xdr:colOff>0</xdr:colOff>
                <xdr:row>169</xdr:row>
                <xdr:rowOff>0</xdr:rowOff>
              </from>
              <to>
                <xdr:col>12</xdr:col>
                <xdr:colOff>790575</xdr:colOff>
                <xdr:row>170</xdr:row>
                <xdr:rowOff>0</xdr:rowOff>
              </to>
            </anchor>
          </controlPr>
        </control>
      </mc:Choice>
    </mc:AlternateContent>
    <mc:AlternateContent xmlns:mc="http://schemas.openxmlformats.org/markup-compatibility/2006">
      <mc:Choice Requires="x14">
        <control shapeId="4174" r:id="rId77" name="ChangeMember2_3">
          <controlPr defaultSize="0" print="0" autoFill="0" autoPict="0" macro="_xll.FPMXLClient.TechnicalCategory.ButtonActionInEPMClientFormattingSheet">
            <anchor moveWithCells="1" sizeWithCells="1">
              <from>
                <xdr:col>12</xdr:col>
                <xdr:colOff>800100</xdr:colOff>
                <xdr:row>169</xdr:row>
                <xdr:rowOff>0</xdr:rowOff>
              </from>
              <to>
                <xdr:col>13</xdr:col>
                <xdr:colOff>781050</xdr:colOff>
                <xdr:row>170</xdr:row>
                <xdr:rowOff>0</xdr:rowOff>
              </to>
            </anchor>
          </controlPr>
        </control>
      </mc:Choice>
    </mc:AlternateContent>
    <mc:AlternateContent xmlns:mc="http://schemas.openxmlformats.org/markup-compatibility/2006">
      <mc:Choice Requires="x14">
        <control shapeId="4175" r:id="rId78" name="UpMember2_3">
          <controlPr defaultSize="0" print="0" autoFill="0" autoPict="0" macro="_xll.FPMXLClient.TechnicalCategory.ButtonActionInEPMClientFormattingSheet">
            <anchor moveWithCells="1" sizeWithCells="1">
              <from>
                <xdr:col>14</xdr:col>
                <xdr:colOff>0</xdr:colOff>
                <xdr:row>169</xdr:row>
                <xdr:rowOff>0</xdr:rowOff>
              </from>
              <to>
                <xdr:col>14</xdr:col>
                <xdr:colOff>781050</xdr:colOff>
                <xdr:row>170</xdr:row>
                <xdr:rowOff>0</xdr:rowOff>
              </to>
            </anchor>
          </controlPr>
        </control>
      </mc:Choice>
    </mc:AlternateContent>
    <mc:AlternateContent xmlns:mc="http://schemas.openxmlformats.org/markup-compatibility/2006">
      <mc:Choice Requires="x14">
        <control shapeId="4176" r:id="rId79" name="DownMember2_3">
          <controlPr defaultSize="0" print="0" autoFill="0" autoPict="0" macro="_xll.FPMXLClient.TechnicalCategory.ButtonActionInEPMClientFormattingSheet">
            <anchor moveWithCells="1" sizeWithCells="1">
              <from>
                <xdr:col>15</xdr:col>
                <xdr:colOff>0</xdr:colOff>
                <xdr:row>169</xdr:row>
                <xdr:rowOff>0</xdr:rowOff>
              </from>
              <to>
                <xdr:col>15</xdr:col>
                <xdr:colOff>790575</xdr:colOff>
                <xdr:row>170</xdr:row>
                <xdr:rowOff>0</xdr:rowOff>
              </to>
            </anchor>
          </controlPr>
        </control>
      </mc:Choice>
    </mc:AlternateContent>
    <mc:AlternateContent xmlns:mc="http://schemas.openxmlformats.org/markup-compatibility/2006">
      <mc:Choice Requires="x14">
        <control shapeId="4184" r:id="rId80" name="AddedMember1_2">
          <controlPr defaultSize="0" print="0" autoFill="0" autoPict="0" macro="_xll.FPMXLClient.TechnicalCategory.ButtonActionInEPMClientFormattingSheet">
            <anchor moveWithCells="1" sizeWithCells="1">
              <from>
                <xdr:col>12</xdr:col>
                <xdr:colOff>0</xdr:colOff>
                <xdr:row>76</xdr:row>
                <xdr:rowOff>0</xdr:rowOff>
              </from>
              <to>
                <xdr:col>12</xdr:col>
                <xdr:colOff>790575</xdr:colOff>
                <xdr:row>77</xdr:row>
                <xdr:rowOff>0</xdr:rowOff>
              </to>
            </anchor>
          </controlPr>
        </control>
      </mc:Choice>
    </mc:AlternateContent>
    <mc:AlternateContent xmlns:mc="http://schemas.openxmlformats.org/markup-compatibility/2006">
      <mc:Choice Requires="x14">
        <control shapeId="4185" r:id="rId81" name="ChangeMember1_2">
          <controlPr defaultSize="0" print="0" autoFill="0" autoPict="0" macro="_xll.FPMXLClient.TechnicalCategory.ButtonActionInEPMClientFormattingSheet">
            <anchor moveWithCells="1" sizeWithCells="1">
              <from>
                <xdr:col>12</xdr:col>
                <xdr:colOff>800100</xdr:colOff>
                <xdr:row>76</xdr:row>
                <xdr:rowOff>0</xdr:rowOff>
              </from>
              <to>
                <xdr:col>13</xdr:col>
                <xdr:colOff>781050</xdr:colOff>
                <xdr:row>77</xdr:row>
                <xdr:rowOff>0</xdr:rowOff>
              </to>
            </anchor>
          </controlPr>
        </control>
      </mc:Choice>
    </mc:AlternateContent>
    <mc:AlternateContent xmlns:mc="http://schemas.openxmlformats.org/markup-compatibility/2006">
      <mc:Choice Requires="x14">
        <control shapeId="4186" r:id="rId82" name="UpMember1_2">
          <controlPr defaultSize="0" print="0" autoFill="0" autoPict="0" macro="_xll.FPMXLClient.TechnicalCategory.ButtonActionInEPMClientFormattingSheet">
            <anchor moveWithCells="1" sizeWithCells="1">
              <from>
                <xdr:col>14</xdr:col>
                <xdr:colOff>0</xdr:colOff>
                <xdr:row>76</xdr:row>
                <xdr:rowOff>0</xdr:rowOff>
              </from>
              <to>
                <xdr:col>14</xdr:col>
                <xdr:colOff>781050</xdr:colOff>
                <xdr:row>77</xdr:row>
                <xdr:rowOff>0</xdr:rowOff>
              </to>
            </anchor>
          </controlPr>
        </control>
      </mc:Choice>
    </mc:AlternateContent>
    <mc:AlternateContent xmlns:mc="http://schemas.openxmlformats.org/markup-compatibility/2006">
      <mc:Choice Requires="x14">
        <control shapeId="4187" r:id="rId83" name="DownMember1_2">
          <controlPr defaultSize="0" print="0" autoFill="0" autoPict="0" macro="_xll.FPMXLClient.TechnicalCategory.ButtonActionInEPMClientFormattingSheet">
            <anchor moveWithCells="1" sizeWithCells="1">
              <from>
                <xdr:col>15</xdr:col>
                <xdr:colOff>0</xdr:colOff>
                <xdr:row>76</xdr:row>
                <xdr:rowOff>0</xdr:rowOff>
              </from>
              <to>
                <xdr:col>15</xdr:col>
                <xdr:colOff>790575</xdr:colOff>
                <xdr:row>77</xdr:row>
                <xdr:rowOff>0</xdr:rowOff>
              </to>
            </anchor>
          </controlPr>
        </control>
      </mc:Choice>
    </mc:AlternateContent>
    <mc:AlternateContent xmlns:mc="http://schemas.openxmlformats.org/markup-compatibility/2006">
      <mc:Choice Requires="x14">
        <control shapeId="4189" r:id="rId84" name="AddedMember1_3">
          <controlPr defaultSize="0" print="0" autoFill="0" autoPict="0" macro="_xll.FPMXLClient.TechnicalCategory.ButtonActionInEPMClientFormattingSheet">
            <anchor moveWithCells="1" sizeWithCells="1">
              <from>
                <xdr:col>12</xdr:col>
                <xdr:colOff>0</xdr:colOff>
                <xdr:row>78</xdr:row>
                <xdr:rowOff>47625</xdr:rowOff>
              </from>
              <to>
                <xdr:col>12</xdr:col>
                <xdr:colOff>790575</xdr:colOff>
                <xdr:row>79</xdr:row>
                <xdr:rowOff>190500</xdr:rowOff>
              </to>
            </anchor>
          </controlPr>
        </control>
      </mc:Choice>
    </mc:AlternateContent>
    <mc:AlternateContent xmlns:mc="http://schemas.openxmlformats.org/markup-compatibility/2006">
      <mc:Choice Requires="x14">
        <control shapeId="4190" r:id="rId85" name="ChangeMember1_3">
          <controlPr defaultSize="0" print="0" autoFill="0" autoPict="0" macro="_xll.FPMXLClient.TechnicalCategory.ButtonActionInEPMClientFormattingSheet">
            <anchor moveWithCells="1" sizeWithCells="1">
              <from>
                <xdr:col>12</xdr:col>
                <xdr:colOff>800100</xdr:colOff>
                <xdr:row>78</xdr:row>
                <xdr:rowOff>47625</xdr:rowOff>
              </from>
              <to>
                <xdr:col>13</xdr:col>
                <xdr:colOff>781050</xdr:colOff>
                <xdr:row>79</xdr:row>
                <xdr:rowOff>190500</xdr:rowOff>
              </to>
            </anchor>
          </controlPr>
        </control>
      </mc:Choice>
    </mc:AlternateContent>
    <mc:AlternateContent xmlns:mc="http://schemas.openxmlformats.org/markup-compatibility/2006">
      <mc:Choice Requires="x14">
        <control shapeId="4191" r:id="rId86" name="UpMember1_3">
          <controlPr defaultSize="0" print="0" autoFill="0" autoPict="0" macro="_xll.FPMXLClient.TechnicalCategory.ButtonActionInEPMClientFormattingSheet">
            <anchor moveWithCells="1" sizeWithCells="1">
              <from>
                <xdr:col>14</xdr:col>
                <xdr:colOff>0</xdr:colOff>
                <xdr:row>78</xdr:row>
                <xdr:rowOff>47625</xdr:rowOff>
              </from>
              <to>
                <xdr:col>14</xdr:col>
                <xdr:colOff>781050</xdr:colOff>
                <xdr:row>79</xdr:row>
                <xdr:rowOff>190500</xdr:rowOff>
              </to>
            </anchor>
          </controlPr>
        </control>
      </mc:Choice>
    </mc:AlternateContent>
    <mc:AlternateContent xmlns:mc="http://schemas.openxmlformats.org/markup-compatibility/2006">
      <mc:Choice Requires="x14">
        <control shapeId="4192" r:id="rId87" name="DownMember1_3">
          <controlPr defaultSize="0" print="0" autoFill="0" autoPict="0" macro="_xll.FPMXLClient.TechnicalCategory.ButtonActionInEPMClientFormattingSheet">
            <anchor moveWithCells="1" sizeWithCells="1">
              <from>
                <xdr:col>15</xdr:col>
                <xdr:colOff>0</xdr:colOff>
                <xdr:row>78</xdr:row>
                <xdr:rowOff>47625</xdr:rowOff>
              </from>
              <to>
                <xdr:col>15</xdr:col>
                <xdr:colOff>790575</xdr:colOff>
                <xdr:row>79</xdr:row>
                <xdr:rowOff>190500</xdr:rowOff>
              </to>
            </anchor>
          </controlPr>
        </control>
      </mc:Choice>
    </mc:AlternateContent>
    <mc:AlternateContent xmlns:mc="http://schemas.openxmlformats.org/markup-compatibility/2006">
      <mc:Choice Requires="x14">
        <control shapeId="4194" r:id="rId88" name="AddedMember1_4">
          <controlPr defaultSize="0" print="0" autoFill="0" autoPict="0" macro="_xll.FPMXLClient.TechnicalCategory.ButtonActionInEPMClientFormattingSheet">
            <anchor moveWithCells="1" sizeWithCells="1">
              <from>
                <xdr:col>12</xdr:col>
                <xdr:colOff>0</xdr:colOff>
                <xdr:row>81</xdr:row>
                <xdr:rowOff>47625</xdr:rowOff>
              </from>
              <to>
                <xdr:col>12</xdr:col>
                <xdr:colOff>790575</xdr:colOff>
                <xdr:row>83</xdr:row>
                <xdr:rowOff>0</xdr:rowOff>
              </to>
            </anchor>
          </controlPr>
        </control>
      </mc:Choice>
    </mc:AlternateContent>
    <mc:AlternateContent xmlns:mc="http://schemas.openxmlformats.org/markup-compatibility/2006">
      <mc:Choice Requires="x14">
        <control shapeId="4195" r:id="rId89" name="ChangeMember1_4">
          <controlPr defaultSize="0" print="0" autoFill="0" autoPict="0" macro="_xll.FPMXLClient.TechnicalCategory.ButtonActionInEPMClientFormattingSheet">
            <anchor moveWithCells="1" sizeWithCells="1">
              <from>
                <xdr:col>12</xdr:col>
                <xdr:colOff>800100</xdr:colOff>
                <xdr:row>81</xdr:row>
                <xdr:rowOff>47625</xdr:rowOff>
              </from>
              <to>
                <xdr:col>13</xdr:col>
                <xdr:colOff>781050</xdr:colOff>
                <xdr:row>83</xdr:row>
                <xdr:rowOff>0</xdr:rowOff>
              </to>
            </anchor>
          </controlPr>
        </control>
      </mc:Choice>
    </mc:AlternateContent>
    <mc:AlternateContent xmlns:mc="http://schemas.openxmlformats.org/markup-compatibility/2006">
      <mc:Choice Requires="x14">
        <control shapeId="4196" r:id="rId90" name="UpMember1_4">
          <controlPr defaultSize="0" print="0" autoFill="0" autoPict="0" macro="_xll.FPMXLClient.TechnicalCategory.ButtonActionInEPMClientFormattingSheet">
            <anchor moveWithCells="1" sizeWithCells="1">
              <from>
                <xdr:col>14</xdr:col>
                <xdr:colOff>0</xdr:colOff>
                <xdr:row>81</xdr:row>
                <xdr:rowOff>47625</xdr:rowOff>
              </from>
              <to>
                <xdr:col>14</xdr:col>
                <xdr:colOff>781050</xdr:colOff>
                <xdr:row>83</xdr:row>
                <xdr:rowOff>0</xdr:rowOff>
              </to>
            </anchor>
          </controlPr>
        </control>
      </mc:Choice>
    </mc:AlternateContent>
    <mc:AlternateContent xmlns:mc="http://schemas.openxmlformats.org/markup-compatibility/2006">
      <mc:Choice Requires="x14">
        <control shapeId="4197" r:id="rId91" name="DownMember1_4">
          <controlPr defaultSize="0" print="0" autoFill="0" autoPict="0" macro="_xll.FPMXLClient.TechnicalCategory.ButtonActionInEPMClientFormattingSheet">
            <anchor moveWithCells="1" sizeWithCells="1">
              <from>
                <xdr:col>15</xdr:col>
                <xdr:colOff>0</xdr:colOff>
                <xdr:row>81</xdr:row>
                <xdr:rowOff>47625</xdr:rowOff>
              </from>
              <to>
                <xdr:col>15</xdr:col>
                <xdr:colOff>790575</xdr:colOff>
                <xdr:row>83</xdr:row>
                <xdr:rowOff>0</xdr:rowOff>
              </to>
            </anchor>
          </controlPr>
        </control>
      </mc:Choice>
    </mc:AlternateContent>
    <mc:AlternateContent xmlns:mc="http://schemas.openxmlformats.org/markup-compatibility/2006">
      <mc:Choice Requires="x14">
        <control shapeId="4199" r:id="rId92" name="AddedMember1_5">
          <controlPr defaultSize="0" print="0" autoFill="0" autoPict="0" macro="_xll.FPMXLClient.TechnicalCategory.ButtonActionInEPMClientFormattingSheet">
            <anchor moveWithCells="1" sizeWithCells="1">
              <from>
                <xdr:col>12</xdr:col>
                <xdr:colOff>0</xdr:colOff>
                <xdr:row>85</xdr:row>
                <xdr:rowOff>0</xdr:rowOff>
              </from>
              <to>
                <xdr:col>12</xdr:col>
                <xdr:colOff>790575</xdr:colOff>
                <xdr:row>86</xdr:row>
                <xdr:rowOff>0</xdr:rowOff>
              </to>
            </anchor>
          </controlPr>
        </control>
      </mc:Choice>
    </mc:AlternateContent>
    <mc:AlternateContent xmlns:mc="http://schemas.openxmlformats.org/markup-compatibility/2006">
      <mc:Choice Requires="x14">
        <control shapeId="4200" r:id="rId93" name="ChangeMember1_5">
          <controlPr defaultSize="0" print="0" autoFill="0" autoPict="0" macro="_xll.FPMXLClient.TechnicalCategory.ButtonActionInEPMClientFormattingSheet">
            <anchor moveWithCells="1" sizeWithCells="1">
              <from>
                <xdr:col>12</xdr:col>
                <xdr:colOff>800100</xdr:colOff>
                <xdr:row>85</xdr:row>
                <xdr:rowOff>0</xdr:rowOff>
              </from>
              <to>
                <xdr:col>13</xdr:col>
                <xdr:colOff>781050</xdr:colOff>
                <xdr:row>86</xdr:row>
                <xdr:rowOff>0</xdr:rowOff>
              </to>
            </anchor>
          </controlPr>
        </control>
      </mc:Choice>
    </mc:AlternateContent>
    <mc:AlternateContent xmlns:mc="http://schemas.openxmlformats.org/markup-compatibility/2006">
      <mc:Choice Requires="x14">
        <control shapeId="4201" r:id="rId94" name="UpMember1_5">
          <controlPr defaultSize="0" print="0" autoFill="0" autoPict="0" macro="_xll.FPMXLClient.TechnicalCategory.ButtonActionInEPMClientFormattingSheet">
            <anchor moveWithCells="1" sizeWithCells="1">
              <from>
                <xdr:col>14</xdr:col>
                <xdr:colOff>0</xdr:colOff>
                <xdr:row>85</xdr:row>
                <xdr:rowOff>0</xdr:rowOff>
              </from>
              <to>
                <xdr:col>14</xdr:col>
                <xdr:colOff>781050</xdr:colOff>
                <xdr:row>86</xdr:row>
                <xdr:rowOff>0</xdr:rowOff>
              </to>
            </anchor>
          </controlPr>
        </control>
      </mc:Choice>
    </mc:AlternateContent>
    <mc:AlternateContent xmlns:mc="http://schemas.openxmlformats.org/markup-compatibility/2006">
      <mc:Choice Requires="x14">
        <control shapeId="4202" r:id="rId95" name="DownMember1_5">
          <controlPr defaultSize="0" print="0" autoFill="0" autoPict="0" macro="_xll.FPMXLClient.TechnicalCategory.ButtonActionInEPMClientFormattingSheet">
            <anchor moveWithCells="1" sizeWithCells="1">
              <from>
                <xdr:col>15</xdr:col>
                <xdr:colOff>0</xdr:colOff>
                <xdr:row>85</xdr:row>
                <xdr:rowOff>0</xdr:rowOff>
              </from>
              <to>
                <xdr:col>15</xdr:col>
                <xdr:colOff>790575</xdr:colOff>
                <xdr:row>86</xdr:row>
                <xdr:rowOff>0</xdr:rowOff>
              </to>
            </anchor>
          </controlPr>
        </control>
      </mc:Choice>
    </mc:AlternateContent>
    <mc:AlternateContent xmlns:mc="http://schemas.openxmlformats.org/markup-compatibility/2006">
      <mc:Choice Requires="x14">
        <control shapeId="4204" r:id="rId96" name="AddedMember1_6">
          <controlPr defaultSize="0" print="0" autoFill="0" autoPict="0" macro="_xll.FPMXLClient.TechnicalCategory.ButtonActionInEPMClientFormattingSheet">
            <anchor moveWithCells="1" sizeWithCells="1">
              <from>
                <xdr:col>12</xdr:col>
                <xdr:colOff>0</xdr:colOff>
                <xdr:row>88</xdr:row>
                <xdr:rowOff>0</xdr:rowOff>
              </from>
              <to>
                <xdr:col>12</xdr:col>
                <xdr:colOff>790575</xdr:colOff>
                <xdr:row>89</xdr:row>
                <xdr:rowOff>0</xdr:rowOff>
              </to>
            </anchor>
          </controlPr>
        </control>
      </mc:Choice>
    </mc:AlternateContent>
    <mc:AlternateContent xmlns:mc="http://schemas.openxmlformats.org/markup-compatibility/2006">
      <mc:Choice Requires="x14">
        <control shapeId="4205" r:id="rId97" name="ChangeMember1_6">
          <controlPr defaultSize="0" print="0" autoFill="0" autoPict="0" macro="_xll.FPMXLClient.TechnicalCategory.ButtonActionInEPMClientFormattingSheet">
            <anchor moveWithCells="1" sizeWithCells="1">
              <from>
                <xdr:col>12</xdr:col>
                <xdr:colOff>800100</xdr:colOff>
                <xdr:row>88</xdr:row>
                <xdr:rowOff>0</xdr:rowOff>
              </from>
              <to>
                <xdr:col>13</xdr:col>
                <xdr:colOff>781050</xdr:colOff>
                <xdr:row>89</xdr:row>
                <xdr:rowOff>0</xdr:rowOff>
              </to>
            </anchor>
          </controlPr>
        </control>
      </mc:Choice>
    </mc:AlternateContent>
    <mc:AlternateContent xmlns:mc="http://schemas.openxmlformats.org/markup-compatibility/2006">
      <mc:Choice Requires="x14">
        <control shapeId="4206" r:id="rId98" name="UpMember1_6">
          <controlPr defaultSize="0" print="0" autoFill="0" autoPict="0" macro="_xll.FPMXLClient.TechnicalCategory.ButtonActionInEPMClientFormattingSheet">
            <anchor moveWithCells="1" sizeWithCells="1">
              <from>
                <xdr:col>14</xdr:col>
                <xdr:colOff>0</xdr:colOff>
                <xdr:row>88</xdr:row>
                <xdr:rowOff>0</xdr:rowOff>
              </from>
              <to>
                <xdr:col>14</xdr:col>
                <xdr:colOff>781050</xdr:colOff>
                <xdr:row>89</xdr:row>
                <xdr:rowOff>0</xdr:rowOff>
              </to>
            </anchor>
          </controlPr>
        </control>
      </mc:Choice>
    </mc:AlternateContent>
    <mc:AlternateContent xmlns:mc="http://schemas.openxmlformats.org/markup-compatibility/2006">
      <mc:Choice Requires="x14">
        <control shapeId="4207" r:id="rId99" name="DownMember1_6">
          <controlPr defaultSize="0" print="0" autoFill="0" autoPict="0" macro="_xll.FPMXLClient.TechnicalCategory.ButtonActionInEPMClientFormattingSheet">
            <anchor moveWithCells="1" sizeWithCells="1">
              <from>
                <xdr:col>15</xdr:col>
                <xdr:colOff>0</xdr:colOff>
                <xdr:row>88</xdr:row>
                <xdr:rowOff>0</xdr:rowOff>
              </from>
              <to>
                <xdr:col>15</xdr:col>
                <xdr:colOff>790575</xdr:colOff>
                <xdr:row>89</xdr:row>
                <xdr:rowOff>0</xdr:rowOff>
              </to>
            </anchor>
          </controlPr>
        </control>
      </mc:Choice>
    </mc:AlternateContent>
    <mc:AlternateContent xmlns:mc="http://schemas.openxmlformats.org/markup-compatibility/2006">
      <mc:Choice Requires="x14">
        <control shapeId="4209" r:id="rId100" name="AddedMember1_7">
          <controlPr defaultSize="0" print="0" autoFill="0" autoPict="0" macro="_xll.FPMXLClient.TechnicalCategory.ButtonActionInEPMClientFormattingSheet">
            <anchor moveWithCells="1" sizeWithCells="1">
              <from>
                <xdr:col>12</xdr:col>
                <xdr:colOff>0</xdr:colOff>
                <xdr:row>91</xdr:row>
                <xdr:rowOff>0</xdr:rowOff>
              </from>
              <to>
                <xdr:col>12</xdr:col>
                <xdr:colOff>790575</xdr:colOff>
                <xdr:row>92</xdr:row>
                <xdr:rowOff>9525</xdr:rowOff>
              </to>
            </anchor>
          </controlPr>
        </control>
      </mc:Choice>
    </mc:AlternateContent>
    <mc:AlternateContent xmlns:mc="http://schemas.openxmlformats.org/markup-compatibility/2006">
      <mc:Choice Requires="x14">
        <control shapeId="4210" r:id="rId101" name="ChangeMember1_7">
          <controlPr defaultSize="0" print="0" autoFill="0" autoPict="0" macro="_xll.FPMXLClient.TechnicalCategory.ButtonActionInEPMClientFormattingSheet">
            <anchor moveWithCells="1" sizeWithCells="1">
              <from>
                <xdr:col>12</xdr:col>
                <xdr:colOff>800100</xdr:colOff>
                <xdr:row>91</xdr:row>
                <xdr:rowOff>0</xdr:rowOff>
              </from>
              <to>
                <xdr:col>13</xdr:col>
                <xdr:colOff>781050</xdr:colOff>
                <xdr:row>92</xdr:row>
                <xdr:rowOff>9525</xdr:rowOff>
              </to>
            </anchor>
          </controlPr>
        </control>
      </mc:Choice>
    </mc:AlternateContent>
    <mc:AlternateContent xmlns:mc="http://schemas.openxmlformats.org/markup-compatibility/2006">
      <mc:Choice Requires="x14">
        <control shapeId="4211" r:id="rId102" name="UpMember1_7">
          <controlPr defaultSize="0" print="0" autoFill="0" autoPict="0" macro="_xll.FPMXLClient.TechnicalCategory.ButtonActionInEPMClientFormattingSheet">
            <anchor moveWithCells="1" sizeWithCells="1">
              <from>
                <xdr:col>14</xdr:col>
                <xdr:colOff>0</xdr:colOff>
                <xdr:row>91</xdr:row>
                <xdr:rowOff>0</xdr:rowOff>
              </from>
              <to>
                <xdr:col>14</xdr:col>
                <xdr:colOff>781050</xdr:colOff>
                <xdr:row>92</xdr:row>
                <xdr:rowOff>9525</xdr:rowOff>
              </to>
            </anchor>
          </controlPr>
        </control>
      </mc:Choice>
    </mc:AlternateContent>
    <mc:AlternateContent xmlns:mc="http://schemas.openxmlformats.org/markup-compatibility/2006">
      <mc:Choice Requires="x14">
        <control shapeId="4212" r:id="rId103" name="DownMember1_7">
          <controlPr defaultSize="0" print="0" autoFill="0" autoPict="0" macro="_xll.FPMXLClient.TechnicalCategory.ButtonActionInEPMClientFormattingSheet">
            <anchor moveWithCells="1" sizeWithCells="1">
              <from>
                <xdr:col>15</xdr:col>
                <xdr:colOff>0</xdr:colOff>
                <xdr:row>91</xdr:row>
                <xdr:rowOff>0</xdr:rowOff>
              </from>
              <to>
                <xdr:col>15</xdr:col>
                <xdr:colOff>790575</xdr:colOff>
                <xdr:row>92</xdr:row>
                <xdr:rowOff>9525</xdr:rowOff>
              </to>
            </anchor>
          </controlPr>
        </control>
      </mc:Choice>
    </mc:AlternateContent>
    <mc:AlternateContent xmlns:mc="http://schemas.openxmlformats.org/markup-compatibility/2006">
      <mc:Choice Requires="x14">
        <control shapeId="4214" r:id="rId104" name="AddedMember1_8">
          <controlPr defaultSize="0" print="0" autoFill="0" autoPict="0" macro="_xll.FPMXLClient.TechnicalCategory.ButtonActionInEPMClientFormattingSheet">
            <anchor moveWithCells="1" sizeWithCells="1">
              <from>
                <xdr:col>12</xdr:col>
                <xdr:colOff>0</xdr:colOff>
                <xdr:row>93</xdr:row>
                <xdr:rowOff>47625</xdr:rowOff>
              </from>
              <to>
                <xdr:col>12</xdr:col>
                <xdr:colOff>790575</xdr:colOff>
                <xdr:row>95</xdr:row>
                <xdr:rowOff>0</xdr:rowOff>
              </to>
            </anchor>
          </controlPr>
        </control>
      </mc:Choice>
    </mc:AlternateContent>
    <mc:AlternateContent xmlns:mc="http://schemas.openxmlformats.org/markup-compatibility/2006">
      <mc:Choice Requires="x14">
        <control shapeId="4215" r:id="rId105" name="ChangeMember1_8">
          <controlPr defaultSize="0" print="0" autoFill="0" autoPict="0" macro="_xll.FPMXLClient.TechnicalCategory.ButtonActionInEPMClientFormattingSheet">
            <anchor moveWithCells="1" sizeWithCells="1">
              <from>
                <xdr:col>12</xdr:col>
                <xdr:colOff>800100</xdr:colOff>
                <xdr:row>93</xdr:row>
                <xdr:rowOff>47625</xdr:rowOff>
              </from>
              <to>
                <xdr:col>13</xdr:col>
                <xdr:colOff>781050</xdr:colOff>
                <xdr:row>95</xdr:row>
                <xdr:rowOff>0</xdr:rowOff>
              </to>
            </anchor>
          </controlPr>
        </control>
      </mc:Choice>
    </mc:AlternateContent>
    <mc:AlternateContent xmlns:mc="http://schemas.openxmlformats.org/markup-compatibility/2006">
      <mc:Choice Requires="x14">
        <control shapeId="4216" r:id="rId106" name="UpMember1_8">
          <controlPr defaultSize="0" print="0" autoFill="0" autoPict="0" macro="_xll.FPMXLClient.TechnicalCategory.ButtonActionInEPMClientFormattingSheet">
            <anchor moveWithCells="1" sizeWithCells="1">
              <from>
                <xdr:col>14</xdr:col>
                <xdr:colOff>0</xdr:colOff>
                <xdr:row>93</xdr:row>
                <xdr:rowOff>47625</xdr:rowOff>
              </from>
              <to>
                <xdr:col>14</xdr:col>
                <xdr:colOff>781050</xdr:colOff>
                <xdr:row>95</xdr:row>
                <xdr:rowOff>0</xdr:rowOff>
              </to>
            </anchor>
          </controlPr>
        </control>
      </mc:Choice>
    </mc:AlternateContent>
    <mc:AlternateContent xmlns:mc="http://schemas.openxmlformats.org/markup-compatibility/2006">
      <mc:Choice Requires="x14">
        <control shapeId="4217" r:id="rId107" name="DownMember1_8">
          <controlPr defaultSize="0" print="0" autoFill="0" autoPict="0" macro="_xll.FPMXLClient.TechnicalCategory.ButtonActionInEPMClientFormattingSheet">
            <anchor moveWithCells="1" sizeWithCells="1">
              <from>
                <xdr:col>15</xdr:col>
                <xdr:colOff>0</xdr:colOff>
                <xdr:row>93</xdr:row>
                <xdr:rowOff>47625</xdr:rowOff>
              </from>
              <to>
                <xdr:col>15</xdr:col>
                <xdr:colOff>790575</xdr:colOff>
                <xdr:row>95</xdr:row>
                <xdr:rowOff>0</xdr:rowOff>
              </to>
            </anchor>
          </controlPr>
        </control>
      </mc:Choice>
    </mc:AlternateContent>
    <mc:AlternateContent xmlns:mc="http://schemas.openxmlformats.org/markup-compatibility/2006">
      <mc:Choice Requires="x14">
        <control shapeId="4219" r:id="rId108" name="AddedMember1_9">
          <controlPr defaultSize="0" print="0" autoFill="0" autoPict="0" macro="_xll.FPMXLClient.TechnicalCategory.ButtonActionInEPMClientFormattingSheet">
            <anchor moveWithCells="1" sizeWithCells="1">
              <from>
                <xdr:col>12</xdr:col>
                <xdr:colOff>0</xdr:colOff>
                <xdr:row>97</xdr:row>
                <xdr:rowOff>0</xdr:rowOff>
              </from>
              <to>
                <xdr:col>12</xdr:col>
                <xdr:colOff>790575</xdr:colOff>
                <xdr:row>98</xdr:row>
                <xdr:rowOff>0</xdr:rowOff>
              </to>
            </anchor>
          </controlPr>
        </control>
      </mc:Choice>
    </mc:AlternateContent>
    <mc:AlternateContent xmlns:mc="http://schemas.openxmlformats.org/markup-compatibility/2006">
      <mc:Choice Requires="x14">
        <control shapeId="4220" r:id="rId109" name="ChangeMember1_9">
          <controlPr defaultSize="0" print="0" autoFill="0" autoPict="0" macro="_xll.FPMXLClient.TechnicalCategory.ButtonActionInEPMClientFormattingSheet">
            <anchor moveWithCells="1" sizeWithCells="1">
              <from>
                <xdr:col>12</xdr:col>
                <xdr:colOff>800100</xdr:colOff>
                <xdr:row>97</xdr:row>
                <xdr:rowOff>0</xdr:rowOff>
              </from>
              <to>
                <xdr:col>13</xdr:col>
                <xdr:colOff>781050</xdr:colOff>
                <xdr:row>98</xdr:row>
                <xdr:rowOff>0</xdr:rowOff>
              </to>
            </anchor>
          </controlPr>
        </control>
      </mc:Choice>
    </mc:AlternateContent>
    <mc:AlternateContent xmlns:mc="http://schemas.openxmlformats.org/markup-compatibility/2006">
      <mc:Choice Requires="x14">
        <control shapeId="4221" r:id="rId110" name="UpMember1_9">
          <controlPr defaultSize="0" print="0" autoFill="0" autoPict="0" macro="_xll.FPMXLClient.TechnicalCategory.ButtonActionInEPMClientFormattingSheet">
            <anchor moveWithCells="1" sizeWithCells="1">
              <from>
                <xdr:col>14</xdr:col>
                <xdr:colOff>0</xdr:colOff>
                <xdr:row>97</xdr:row>
                <xdr:rowOff>0</xdr:rowOff>
              </from>
              <to>
                <xdr:col>14</xdr:col>
                <xdr:colOff>781050</xdr:colOff>
                <xdr:row>98</xdr:row>
                <xdr:rowOff>0</xdr:rowOff>
              </to>
            </anchor>
          </controlPr>
        </control>
      </mc:Choice>
    </mc:AlternateContent>
    <mc:AlternateContent xmlns:mc="http://schemas.openxmlformats.org/markup-compatibility/2006">
      <mc:Choice Requires="x14">
        <control shapeId="4222" r:id="rId111" name="DownMember1_9">
          <controlPr defaultSize="0" print="0" autoFill="0" autoPict="0" macro="_xll.FPMXLClient.TechnicalCategory.ButtonActionInEPMClientFormattingSheet">
            <anchor moveWithCells="1" sizeWithCells="1">
              <from>
                <xdr:col>15</xdr:col>
                <xdr:colOff>0</xdr:colOff>
                <xdr:row>97</xdr:row>
                <xdr:rowOff>0</xdr:rowOff>
              </from>
              <to>
                <xdr:col>15</xdr:col>
                <xdr:colOff>790575</xdr:colOff>
                <xdr:row>98</xdr:row>
                <xdr:rowOff>0</xdr:rowOff>
              </to>
            </anchor>
          </controlPr>
        </control>
      </mc:Choice>
    </mc:AlternateContent>
    <mc:AlternateContent xmlns:mc="http://schemas.openxmlformats.org/markup-compatibility/2006">
      <mc:Choice Requires="x14">
        <control shapeId="4224" r:id="rId112" name="AddedMember1_10">
          <controlPr defaultSize="0" print="0" autoFill="0" autoPict="0" macro="_xll.FPMXLClient.TechnicalCategory.ButtonActionInEPMClientFormattingSheet">
            <anchor moveWithCells="1" sizeWithCells="1">
              <from>
                <xdr:col>12</xdr:col>
                <xdr:colOff>0</xdr:colOff>
                <xdr:row>100</xdr:row>
                <xdr:rowOff>0</xdr:rowOff>
              </from>
              <to>
                <xdr:col>12</xdr:col>
                <xdr:colOff>790575</xdr:colOff>
                <xdr:row>101</xdr:row>
                <xdr:rowOff>0</xdr:rowOff>
              </to>
            </anchor>
          </controlPr>
        </control>
      </mc:Choice>
    </mc:AlternateContent>
    <mc:AlternateContent xmlns:mc="http://schemas.openxmlformats.org/markup-compatibility/2006">
      <mc:Choice Requires="x14">
        <control shapeId="4225" r:id="rId113" name="ChangeMember1_10">
          <controlPr defaultSize="0" print="0" autoFill="0" autoPict="0" macro="_xll.FPMXLClient.TechnicalCategory.ButtonActionInEPMClientFormattingSheet">
            <anchor moveWithCells="1" sizeWithCells="1">
              <from>
                <xdr:col>12</xdr:col>
                <xdr:colOff>800100</xdr:colOff>
                <xdr:row>100</xdr:row>
                <xdr:rowOff>0</xdr:rowOff>
              </from>
              <to>
                <xdr:col>13</xdr:col>
                <xdr:colOff>781050</xdr:colOff>
                <xdr:row>101</xdr:row>
                <xdr:rowOff>0</xdr:rowOff>
              </to>
            </anchor>
          </controlPr>
        </control>
      </mc:Choice>
    </mc:AlternateContent>
    <mc:AlternateContent xmlns:mc="http://schemas.openxmlformats.org/markup-compatibility/2006">
      <mc:Choice Requires="x14">
        <control shapeId="4226" r:id="rId114" name="UpMember1_10">
          <controlPr defaultSize="0" print="0" autoFill="0" autoPict="0" macro="_xll.FPMXLClient.TechnicalCategory.ButtonActionInEPMClientFormattingSheet">
            <anchor moveWithCells="1" sizeWithCells="1">
              <from>
                <xdr:col>14</xdr:col>
                <xdr:colOff>0</xdr:colOff>
                <xdr:row>100</xdr:row>
                <xdr:rowOff>0</xdr:rowOff>
              </from>
              <to>
                <xdr:col>14</xdr:col>
                <xdr:colOff>781050</xdr:colOff>
                <xdr:row>101</xdr:row>
                <xdr:rowOff>0</xdr:rowOff>
              </to>
            </anchor>
          </controlPr>
        </control>
      </mc:Choice>
    </mc:AlternateContent>
    <mc:AlternateContent xmlns:mc="http://schemas.openxmlformats.org/markup-compatibility/2006">
      <mc:Choice Requires="x14">
        <control shapeId="4227" r:id="rId115" name="DownMember1_10">
          <controlPr defaultSize="0" print="0" autoFill="0" autoPict="0" macro="_xll.FPMXLClient.TechnicalCategory.ButtonActionInEPMClientFormattingSheet">
            <anchor moveWithCells="1" sizeWithCells="1">
              <from>
                <xdr:col>15</xdr:col>
                <xdr:colOff>0</xdr:colOff>
                <xdr:row>100</xdr:row>
                <xdr:rowOff>0</xdr:rowOff>
              </from>
              <to>
                <xdr:col>15</xdr:col>
                <xdr:colOff>790575</xdr:colOff>
                <xdr:row>101</xdr:row>
                <xdr:rowOff>0</xdr:rowOff>
              </to>
            </anchor>
          </controlPr>
        </control>
      </mc:Choice>
    </mc:AlternateContent>
    <mc:AlternateContent xmlns:mc="http://schemas.openxmlformats.org/markup-compatibility/2006">
      <mc:Choice Requires="x14">
        <control shapeId="4229" r:id="rId116" name="AddedMember1_11">
          <controlPr defaultSize="0" print="0" autoFill="0" autoPict="0" macro="_xll.FPMXLClient.TechnicalCategory.ButtonActionInEPMClientFormattingSheet">
            <anchor moveWithCells="1" sizeWithCells="1">
              <from>
                <xdr:col>12</xdr:col>
                <xdr:colOff>0</xdr:colOff>
                <xdr:row>102</xdr:row>
                <xdr:rowOff>47625</xdr:rowOff>
              </from>
              <to>
                <xdr:col>12</xdr:col>
                <xdr:colOff>790575</xdr:colOff>
                <xdr:row>103</xdr:row>
                <xdr:rowOff>190500</xdr:rowOff>
              </to>
            </anchor>
          </controlPr>
        </control>
      </mc:Choice>
    </mc:AlternateContent>
    <mc:AlternateContent xmlns:mc="http://schemas.openxmlformats.org/markup-compatibility/2006">
      <mc:Choice Requires="x14">
        <control shapeId="4230" r:id="rId117" name="ChangeMember1_11">
          <controlPr defaultSize="0" print="0" autoFill="0" autoPict="0" macro="_xll.FPMXLClient.TechnicalCategory.ButtonActionInEPMClientFormattingSheet">
            <anchor moveWithCells="1" sizeWithCells="1">
              <from>
                <xdr:col>12</xdr:col>
                <xdr:colOff>800100</xdr:colOff>
                <xdr:row>102</xdr:row>
                <xdr:rowOff>47625</xdr:rowOff>
              </from>
              <to>
                <xdr:col>13</xdr:col>
                <xdr:colOff>781050</xdr:colOff>
                <xdr:row>103</xdr:row>
                <xdr:rowOff>190500</xdr:rowOff>
              </to>
            </anchor>
          </controlPr>
        </control>
      </mc:Choice>
    </mc:AlternateContent>
    <mc:AlternateContent xmlns:mc="http://schemas.openxmlformats.org/markup-compatibility/2006">
      <mc:Choice Requires="x14">
        <control shapeId="4231" r:id="rId118" name="UpMember1_11">
          <controlPr defaultSize="0" print="0" autoFill="0" autoPict="0" macro="_xll.FPMXLClient.TechnicalCategory.ButtonActionInEPMClientFormattingSheet">
            <anchor moveWithCells="1" sizeWithCells="1">
              <from>
                <xdr:col>14</xdr:col>
                <xdr:colOff>0</xdr:colOff>
                <xdr:row>102</xdr:row>
                <xdr:rowOff>47625</xdr:rowOff>
              </from>
              <to>
                <xdr:col>14</xdr:col>
                <xdr:colOff>781050</xdr:colOff>
                <xdr:row>103</xdr:row>
                <xdr:rowOff>190500</xdr:rowOff>
              </to>
            </anchor>
          </controlPr>
        </control>
      </mc:Choice>
    </mc:AlternateContent>
    <mc:AlternateContent xmlns:mc="http://schemas.openxmlformats.org/markup-compatibility/2006">
      <mc:Choice Requires="x14">
        <control shapeId="4232" r:id="rId119" name="DownMember1_11">
          <controlPr defaultSize="0" print="0" autoFill="0" autoPict="0" macro="_xll.FPMXLClient.TechnicalCategory.ButtonActionInEPMClientFormattingSheet">
            <anchor moveWithCells="1" sizeWithCells="1">
              <from>
                <xdr:col>15</xdr:col>
                <xdr:colOff>0</xdr:colOff>
                <xdr:row>102</xdr:row>
                <xdr:rowOff>47625</xdr:rowOff>
              </from>
              <to>
                <xdr:col>15</xdr:col>
                <xdr:colOff>790575</xdr:colOff>
                <xdr:row>103</xdr:row>
                <xdr:rowOff>190500</xdr:rowOff>
              </to>
            </anchor>
          </controlPr>
        </control>
      </mc:Choice>
    </mc:AlternateContent>
    <mc:AlternateContent xmlns:mc="http://schemas.openxmlformats.org/markup-compatibility/2006">
      <mc:Choice Requires="x14">
        <control shapeId="4234" r:id="rId120" name="AddedMember1_12">
          <controlPr defaultSize="0" print="0" autoFill="0" autoPict="0" macro="_xll.FPMXLClient.TechnicalCategory.ButtonActionInEPMClientFormattingSheet">
            <anchor moveWithCells="1" sizeWithCells="1">
              <from>
                <xdr:col>12</xdr:col>
                <xdr:colOff>0</xdr:colOff>
                <xdr:row>105</xdr:row>
                <xdr:rowOff>47625</xdr:rowOff>
              </from>
              <to>
                <xdr:col>12</xdr:col>
                <xdr:colOff>790575</xdr:colOff>
                <xdr:row>107</xdr:row>
                <xdr:rowOff>0</xdr:rowOff>
              </to>
            </anchor>
          </controlPr>
        </control>
      </mc:Choice>
    </mc:AlternateContent>
    <mc:AlternateContent xmlns:mc="http://schemas.openxmlformats.org/markup-compatibility/2006">
      <mc:Choice Requires="x14">
        <control shapeId="4235" r:id="rId121" name="ChangeMember1_12">
          <controlPr defaultSize="0" print="0" autoFill="0" autoPict="0" macro="_xll.FPMXLClient.TechnicalCategory.ButtonActionInEPMClientFormattingSheet">
            <anchor moveWithCells="1" sizeWithCells="1">
              <from>
                <xdr:col>12</xdr:col>
                <xdr:colOff>800100</xdr:colOff>
                <xdr:row>105</xdr:row>
                <xdr:rowOff>47625</xdr:rowOff>
              </from>
              <to>
                <xdr:col>13</xdr:col>
                <xdr:colOff>781050</xdr:colOff>
                <xdr:row>107</xdr:row>
                <xdr:rowOff>0</xdr:rowOff>
              </to>
            </anchor>
          </controlPr>
        </control>
      </mc:Choice>
    </mc:AlternateContent>
    <mc:AlternateContent xmlns:mc="http://schemas.openxmlformats.org/markup-compatibility/2006">
      <mc:Choice Requires="x14">
        <control shapeId="4236" r:id="rId122" name="UpMember1_12">
          <controlPr defaultSize="0" print="0" autoFill="0" autoPict="0" macro="_xll.FPMXLClient.TechnicalCategory.ButtonActionInEPMClientFormattingSheet">
            <anchor moveWithCells="1" sizeWithCells="1">
              <from>
                <xdr:col>14</xdr:col>
                <xdr:colOff>0</xdr:colOff>
                <xdr:row>105</xdr:row>
                <xdr:rowOff>47625</xdr:rowOff>
              </from>
              <to>
                <xdr:col>14</xdr:col>
                <xdr:colOff>781050</xdr:colOff>
                <xdr:row>107</xdr:row>
                <xdr:rowOff>0</xdr:rowOff>
              </to>
            </anchor>
          </controlPr>
        </control>
      </mc:Choice>
    </mc:AlternateContent>
    <mc:AlternateContent xmlns:mc="http://schemas.openxmlformats.org/markup-compatibility/2006">
      <mc:Choice Requires="x14">
        <control shapeId="4237" r:id="rId123" name="DownMember1_12">
          <controlPr defaultSize="0" print="0" autoFill="0" autoPict="0" macro="_xll.FPMXLClient.TechnicalCategory.ButtonActionInEPMClientFormattingSheet">
            <anchor moveWithCells="1" sizeWithCells="1">
              <from>
                <xdr:col>15</xdr:col>
                <xdr:colOff>0</xdr:colOff>
                <xdr:row>105</xdr:row>
                <xdr:rowOff>47625</xdr:rowOff>
              </from>
              <to>
                <xdr:col>15</xdr:col>
                <xdr:colOff>790575</xdr:colOff>
                <xdr:row>107</xdr:row>
                <xdr:rowOff>0</xdr:rowOff>
              </to>
            </anchor>
          </controlPr>
        </control>
      </mc:Choice>
    </mc:AlternateContent>
    <mc:AlternateContent xmlns:mc="http://schemas.openxmlformats.org/markup-compatibility/2006">
      <mc:Choice Requires="x14">
        <control shapeId="4239" r:id="rId124" name="AddedMember1_13">
          <controlPr defaultSize="0" print="0" autoFill="0" autoPict="0" macro="_xll.FPMXLClient.TechnicalCategory.ButtonActionInEPMClientFormattingSheet">
            <anchor moveWithCells="1" sizeWithCells="1">
              <from>
                <xdr:col>12</xdr:col>
                <xdr:colOff>0</xdr:colOff>
                <xdr:row>109</xdr:row>
                <xdr:rowOff>0</xdr:rowOff>
              </from>
              <to>
                <xdr:col>12</xdr:col>
                <xdr:colOff>790575</xdr:colOff>
                <xdr:row>110</xdr:row>
                <xdr:rowOff>0</xdr:rowOff>
              </to>
            </anchor>
          </controlPr>
        </control>
      </mc:Choice>
    </mc:AlternateContent>
    <mc:AlternateContent xmlns:mc="http://schemas.openxmlformats.org/markup-compatibility/2006">
      <mc:Choice Requires="x14">
        <control shapeId="4240" r:id="rId125" name="ChangeMember1_13">
          <controlPr defaultSize="0" print="0" autoFill="0" autoPict="0" macro="_xll.FPMXLClient.TechnicalCategory.ButtonActionInEPMClientFormattingSheet">
            <anchor moveWithCells="1" sizeWithCells="1">
              <from>
                <xdr:col>12</xdr:col>
                <xdr:colOff>800100</xdr:colOff>
                <xdr:row>109</xdr:row>
                <xdr:rowOff>0</xdr:rowOff>
              </from>
              <to>
                <xdr:col>13</xdr:col>
                <xdr:colOff>781050</xdr:colOff>
                <xdr:row>110</xdr:row>
                <xdr:rowOff>0</xdr:rowOff>
              </to>
            </anchor>
          </controlPr>
        </control>
      </mc:Choice>
    </mc:AlternateContent>
    <mc:AlternateContent xmlns:mc="http://schemas.openxmlformats.org/markup-compatibility/2006">
      <mc:Choice Requires="x14">
        <control shapeId="4241" r:id="rId126" name="UpMember1_13">
          <controlPr defaultSize="0" print="0" autoFill="0" autoPict="0" macro="_xll.FPMXLClient.TechnicalCategory.ButtonActionInEPMClientFormattingSheet">
            <anchor moveWithCells="1" sizeWithCells="1">
              <from>
                <xdr:col>14</xdr:col>
                <xdr:colOff>0</xdr:colOff>
                <xdr:row>109</xdr:row>
                <xdr:rowOff>0</xdr:rowOff>
              </from>
              <to>
                <xdr:col>14</xdr:col>
                <xdr:colOff>781050</xdr:colOff>
                <xdr:row>110</xdr:row>
                <xdr:rowOff>0</xdr:rowOff>
              </to>
            </anchor>
          </controlPr>
        </control>
      </mc:Choice>
    </mc:AlternateContent>
    <mc:AlternateContent xmlns:mc="http://schemas.openxmlformats.org/markup-compatibility/2006">
      <mc:Choice Requires="x14">
        <control shapeId="4242" r:id="rId127" name="DownMember1_13">
          <controlPr defaultSize="0" print="0" autoFill="0" autoPict="0" macro="_xll.FPMXLClient.TechnicalCategory.ButtonActionInEPMClientFormattingSheet">
            <anchor moveWithCells="1" sizeWithCells="1">
              <from>
                <xdr:col>15</xdr:col>
                <xdr:colOff>0</xdr:colOff>
                <xdr:row>109</xdr:row>
                <xdr:rowOff>0</xdr:rowOff>
              </from>
              <to>
                <xdr:col>15</xdr:col>
                <xdr:colOff>790575</xdr:colOff>
                <xdr:row>110</xdr:row>
                <xdr:rowOff>0</xdr:rowOff>
              </to>
            </anchor>
          </controlPr>
        </control>
      </mc:Choice>
    </mc:AlternateContent>
    <mc:AlternateContent xmlns:mc="http://schemas.openxmlformats.org/markup-compatibility/2006">
      <mc:Choice Requires="x14">
        <control shapeId="4244" r:id="rId128" name="AddedMember1_14">
          <controlPr defaultSize="0" print="0" autoFill="0" autoPict="0" macro="_xll.FPMXLClient.TechnicalCategory.ButtonActionInEPMClientFormattingSheet">
            <anchor moveWithCells="1" sizeWithCells="1">
              <from>
                <xdr:col>12</xdr:col>
                <xdr:colOff>0</xdr:colOff>
                <xdr:row>112</xdr:row>
                <xdr:rowOff>0</xdr:rowOff>
              </from>
              <to>
                <xdr:col>12</xdr:col>
                <xdr:colOff>790575</xdr:colOff>
                <xdr:row>113</xdr:row>
                <xdr:rowOff>0</xdr:rowOff>
              </to>
            </anchor>
          </controlPr>
        </control>
      </mc:Choice>
    </mc:AlternateContent>
    <mc:AlternateContent xmlns:mc="http://schemas.openxmlformats.org/markup-compatibility/2006">
      <mc:Choice Requires="x14">
        <control shapeId="4245" r:id="rId129" name="ChangeMember1_14">
          <controlPr defaultSize="0" print="0" autoFill="0" autoPict="0" macro="_xll.FPMXLClient.TechnicalCategory.ButtonActionInEPMClientFormattingSheet">
            <anchor moveWithCells="1" sizeWithCells="1">
              <from>
                <xdr:col>12</xdr:col>
                <xdr:colOff>800100</xdr:colOff>
                <xdr:row>112</xdr:row>
                <xdr:rowOff>0</xdr:rowOff>
              </from>
              <to>
                <xdr:col>13</xdr:col>
                <xdr:colOff>781050</xdr:colOff>
                <xdr:row>113</xdr:row>
                <xdr:rowOff>0</xdr:rowOff>
              </to>
            </anchor>
          </controlPr>
        </control>
      </mc:Choice>
    </mc:AlternateContent>
    <mc:AlternateContent xmlns:mc="http://schemas.openxmlformats.org/markup-compatibility/2006">
      <mc:Choice Requires="x14">
        <control shapeId="4246" r:id="rId130" name="UpMember1_14">
          <controlPr defaultSize="0" print="0" autoFill="0" autoPict="0" macro="_xll.FPMXLClient.TechnicalCategory.ButtonActionInEPMClientFormattingSheet">
            <anchor moveWithCells="1" sizeWithCells="1">
              <from>
                <xdr:col>14</xdr:col>
                <xdr:colOff>0</xdr:colOff>
                <xdr:row>112</xdr:row>
                <xdr:rowOff>0</xdr:rowOff>
              </from>
              <to>
                <xdr:col>14</xdr:col>
                <xdr:colOff>781050</xdr:colOff>
                <xdr:row>113</xdr:row>
                <xdr:rowOff>0</xdr:rowOff>
              </to>
            </anchor>
          </controlPr>
        </control>
      </mc:Choice>
    </mc:AlternateContent>
    <mc:AlternateContent xmlns:mc="http://schemas.openxmlformats.org/markup-compatibility/2006">
      <mc:Choice Requires="x14">
        <control shapeId="4247" r:id="rId131" name="DownMember1_14">
          <controlPr defaultSize="0" print="0" autoFill="0" autoPict="0" macro="_xll.FPMXLClient.TechnicalCategory.ButtonActionInEPMClientFormattingSheet">
            <anchor moveWithCells="1" sizeWithCells="1">
              <from>
                <xdr:col>15</xdr:col>
                <xdr:colOff>0</xdr:colOff>
                <xdr:row>112</xdr:row>
                <xdr:rowOff>0</xdr:rowOff>
              </from>
              <to>
                <xdr:col>15</xdr:col>
                <xdr:colOff>790575</xdr:colOff>
                <xdr:row>113</xdr:row>
                <xdr:rowOff>0</xdr:rowOff>
              </to>
            </anchor>
          </controlPr>
        </control>
      </mc:Choice>
    </mc:AlternateContent>
    <mc:AlternateContent xmlns:mc="http://schemas.openxmlformats.org/markup-compatibility/2006">
      <mc:Choice Requires="x14">
        <control shapeId="4249" r:id="rId132" name="AddedMember1_15">
          <controlPr defaultSize="0" print="0" autoFill="0" autoPict="0" macro="_xll.FPMXLClient.TechnicalCategory.ButtonActionInEPMClientFormattingSheet">
            <anchor moveWithCells="1" sizeWithCells="1">
              <from>
                <xdr:col>12</xdr:col>
                <xdr:colOff>0</xdr:colOff>
                <xdr:row>115</xdr:row>
                <xdr:rowOff>0</xdr:rowOff>
              </from>
              <to>
                <xdr:col>12</xdr:col>
                <xdr:colOff>790575</xdr:colOff>
                <xdr:row>116</xdr:row>
                <xdr:rowOff>9525</xdr:rowOff>
              </to>
            </anchor>
          </controlPr>
        </control>
      </mc:Choice>
    </mc:AlternateContent>
    <mc:AlternateContent xmlns:mc="http://schemas.openxmlformats.org/markup-compatibility/2006">
      <mc:Choice Requires="x14">
        <control shapeId="4250" r:id="rId133" name="ChangeMember1_15">
          <controlPr defaultSize="0" print="0" autoFill="0" autoPict="0" macro="_xll.FPMXLClient.TechnicalCategory.ButtonActionInEPMClientFormattingSheet">
            <anchor moveWithCells="1" sizeWithCells="1">
              <from>
                <xdr:col>12</xdr:col>
                <xdr:colOff>800100</xdr:colOff>
                <xdr:row>115</xdr:row>
                <xdr:rowOff>0</xdr:rowOff>
              </from>
              <to>
                <xdr:col>13</xdr:col>
                <xdr:colOff>781050</xdr:colOff>
                <xdr:row>116</xdr:row>
                <xdr:rowOff>9525</xdr:rowOff>
              </to>
            </anchor>
          </controlPr>
        </control>
      </mc:Choice>
    </mc:AlternateContent>
    <mc:AlternateContent xmlns:mc="http://schemas.openxmlformats.org/markup-compatibility/2006">
      <mc:Choice Requires="x14">
        <control shapeId="4251" r:id="rId134" name="UpMember1_15">
          <controlPr defaultSize="0" print="0" autoFill="0" autoPict="0" macro="_xll.FPMXLClient.TechnicalCategory.ButtonActionInEPMClientFormattingSheet">
            <anchor moveWithCells="1" sizeWithCells="1">
              <from>
                <xdr:col>14</xdr:col>
                <xdr:colOff>0</xdr:colOff>
                <xdr:row>115</xdr:row>
                <xdr:rowOff>0</xdr:rowOff>
              </from>
              <to>
                <xdr:col>14</xdr:col>
                <xdr:colOff>781050</xdr:colOff>
                <xdr:row>116</xdr:row>
                <xdr:rowOff>9525</xdr:rowOff>
              </to>
            </anchor>
          </controlPr>
        </control>
      </mc:Choice>
    </mc:AlternateContent>
    <mc:AlternateContent xmlns:mc="http://schemas.openxmlformats.org/markup-compatibility/2006">
      <mc:Choice Requires="x14">
        <control shapeId="4252" r:id="rId135" name="DownMember1_15">
          <controlPr defaultSize="0" print="0" autoFill="0" autoPict="0" macro="_xll.FPMXLClient.TechnicalCategory.ButtonActionInEPMClientFormattingSheet">
            <anchor moveWithCells="1" sizeWithCells="1">
              <from>
                <xdr:col>15</xdr:col>
                <xdr:colOff>0</xdr:colOff>
                <xdr:row>115</xdr:row>
                <xdr:rowOff>0</xdr:rowOff>
              </from>
              <to>
                <xdr:col>15</xdr:col>
                <xdr:colOff>790575</xdr:colOff>
                <xdr:row>116</xdr:row>
                <xdr:rowOff>9525</xdr:rowOff>
              </to>
            </anchor>
          </controlPr>
        </control>
      </mc:Choice>
    </mc:AlternateContent>
    <mc:AlternateContent xmlns:mc="http://schemas.openxmlformats.org/markup-compatibility/2006">
      <mc:Choice Requires="x14">
        <control shapeId="4254" r:id="rId136" name="AddedMember1_16">
          <controlPr defaultSize="0" print="0" autoFill="0" autoPict="0" macro="_xll.FPMXLClient.TechnicalCategory.ButtonActionInEPMClientFormattingSheet">
            <anchor moveWithCells="1" sizeWithCells="1">
              <from>
                <xdr:col>12</xdr:col>
                <xdr:colOff>0</xdr:colOff>
                <xdr:row>117</xdr:row>
                <xdr:rowOff>47625</xdr:rowOff>
              </from>
              <to>
                <xdr:col>12</xdr:col>
                <xdr:colOff>790575</xdr:colOff>
                <xdr:row>119</xdr:row>
                <xdr:rowOff>0</xdr:rowOff>
              </to>
            </anchor>
          </controlPr>
        </control>
      </mc:Choice>
    </mc:AlternateContent>
    <mc:AlternateContent xmlns:mc="http://schemas.openxmlformats.org/markup-compatibility/2006">
      <mc:Choice Requires="x14">
        <control shapeId="4255" r:id="rId137" name="ChangeMember1_16">
          <controlPr defaultSize="0" print="0" autoFill="0" autoPict="0" macro="_xll.FPMXLClient.TechnicalCategory.ButtonActionInEPMClientFormattingSheet">
            <anchor moveWithCells="1" sizeWithCells="1">
              <from>
                <xdr:col>12</xdr:col>
                <xdr:colOff>800100</xdr:colOff>
                <xdr:row>117</xdr:row>
                <xdr:rowOff>47625</xdr:rowOff>
              </from>
              <to>
                <xdr:col>13</xdr:col>
                <xdr:colOff>781050</xdr:colOff>
                <xdr:row>119</xdr:row>
                <xdr:rowOff>0</xdr:rowOff>
              </to>
            </anchor>
          </controlPr>
        </control>
      </mc:Choice>
    </mc:AlternateContent>
    <mc:AlternateContent xmlns:mc="http://schemas.openxmlformats.org/markup-compatibility/2006">
      <mc:Choice Requires="x14">
        <control shapeId="4256" r:id="rId138" name="UpMember1_16">
          <controlPr defaultSize="0" print="0" autoFill="0" autoPict="0" macro="_xll.FPMXLClient.TechnicalCategory.ButtonActionInEPMClientFormattingSheet">
            <anchor moveWithCells="1" sizeWithCells="1">
              <from>
                <xdr:col>14</xdr:col>
                <xdr:colOff>0</xdr:colOff>
                <xdr:row>117</xdr:row>
                <xdr:rowOff>47625</xdr:rowOff>
              </from>
              <to>
                <xdr:col>14</xdr:col>
                <xdr:colOff>781050</xdr:colOff>
                <xdr:row>119</xdr:row>
                <xdr:rowOff>0</xdr:rowOff>
              </to>
            </anchor>
          </controlPr>
        </control>
      </mc:Choice>
    </mc:AlternateContent>
    <mc:AlternateContent xmlns:mc="http://schemas.openxmlformats.org/markup-compatibility/2006">
      <mc:Choice Requires="x14">
        <control shapeId="4257" r:id="rId139" name="DownMember1_16">
          <controlPr defaultSize="0" print="0" autoFill="0" autoPict="0" macro="_xll.FPMXLClient.TechnicalCategory.ButtonActionInEPMClientFormattingSheet">
            <anchor moveWithCells="1" sizeWithCells="1">
              <from>
                <xdr:col>15</xdr:col>
                <xdr:colOff>0</xdr:colOff>
                <xdr:row>117</xdr:row>
                <xdr:rowOff>47625</xdr:rowOff>
              </from>
              <to>
                <xdr:col>15</xdr:col>
                <xdr:colOff>790575</xdr:colOff>
                <xdr:row>119</xdr:row>
                <xdr:rowOff>0</xdr:rowOff>
              </to>
            </anchor>
          </controlPr>
        </control>
      </mc:Choice>
    </mc:AlternateContent>
    <mc:AlternateContent xmlns:mc="http://schemas.openxmlformats.org/markup-compatibility/2006">
      <mc:Choice Requires="x14">
        <control shapeId="4259" r:id="rId140" name="AddedMember1_17">
          <controlPr defaultSize="0" print="0" autoFill="0" autoPict="0" macro="_xll.FPMXLClient.TechnicalCategory.ButtonActionInEPMClientFormattingSheet">
            <anchor moveWithCells="1" sizeWithCells="1">
              <from>
                <xdr:col>12</xdr:col>
                <xdr:colOff>0</xdr:colOff>
                <xdr:row>121</xdr:row>
                <xdr:rowOff>0</xdr:rowOff>
              </from>
              <to>
                <xdr:col>12</xdr:col>
                <xdr:colOff>790575</xdr:colOff>
                <xdr:row>122</xdr:row>
                <xdr:rowOff>0</xdr:rowOff>
              </to>
            </anchor>
          </controlPr>
        </control>
      </mc:Choice>
    </mc:AlternateContent>
    <mc:AlternateContent xmlns:mc="http://schemas.openxmlformats.org/markup-compatibility/2006">
      <mc:Choice Requires="x14">
        <control shapeId="4260" r:id="rId141" name="ChangeMember1_17">
          <controlPr defaultSize="0" print="0" autoFill="0" autoPict="0" macro="_xll.FPMXLClient.TechnicalCategory.ButtonActionInEPMClientFormattingSheet">
            <anchor moveWithCells="1" sizeWithCells="1">
              <from>
                <xdr:col>12</xdr:col>
                <xdr:colOff>800100</xdr:colOff>
                <xdr:row>121</xdr:row>
                <xdr:rowOff>0</xdr:rowOff>
              </from>
              <to>
                <xdr:col>13</xdr:col>
                <xdr:colOff>781050</xdr:colOff>
                <xdr:row>122</xdr:row>
                <xdr:rowOff>0</xdr:rowOff>
              </to>
            </anchor>
          </controlPr>
        </control>
      </mc:Choice>
    </mc:AlternateContent>
    <mc:AlternateContent xmlns:mc="http://schemas.openxmlformats.org/markup-compatibility/2006">
      <mc:Choice Requires="x14">
        <control shapeId="4261" r:id="rId142" name="UpMember1_17">
          <controlPr defaultSize="0" print="0" autoFill="0" autoPict="0" macro="_xll.FPMXLClient.TechnicalCategory.ButtonActionInEPMClientFormattingSheet">
            <anchor moveWithCells="1" sizeWithCells="1">
              <from>
                <xdr:col>14</xdr:col>
                <xdr:colOff>0</xdr:colOff>
                <xdr:row>121</xdr:row>
                <xdr:rowOff>0</xdr:rowOff>
              </from>
              <to>
                <xdr:col>14</xdr:col>
                <xdr:colOff>781050</xdr:colOff>
                <xdr:row>122</xdr:row>
                <xdr:rowOff>0</xdr:rowOff>
              </to>
            </anchor>
          </controlPr>
        </control>
      </mc:Choice>
    </mc:AlternateContent>
    <mc:AlternateContent xmlns:mc="http://schemas.openxmlformats.org/markup-compatibility/2006">
      <mc:Choice Requires="x14">
        <control shapeId="4262" r:id="rId143" name="DownMember1_17">
          <controlPr defaultSize="0" print="0" autoFill="0" autoPict="0" macro="_xll.FPMXLClient.TechnicalCategory.ButtonActionInEPMClientFormattingSheet">
            <anchor moveWithCells="1" sizeWithCells="1">
              <from>
                <xdr:col>15</xdr:col>
                <xdr:colOff>0</xdr:colOff>
                <xdr:row>121</xdr:row>
                <xdr:rowOff>0</xdr:rowOff>
              </from>
              <to>
                <xdr:col>15</xdr:col>
                <xdr:colOff>790575</xdr:colOff>
                <xdr:row>122</xdr:row>
                <xdr:rowOff>0</xdr:rowOff>
              </to>
            </anchor>
          </controlPr>
        </control>
      </mc:Choice>
    </mc:AlternateContent>
    <mc:AlternateContent xmlns:mc="http://schemas.openxmlformats.org/markup-compatibility/2006">
      <mc:Choice Requires="x14">
        <control shapeId="4264" r:id="rId144" name="AddedMember1_18">
          <controlPr defaultSize="0" print="0" autoFill="0" autoPict="0" macro="_xll.FPMXLClient.TechnicalCategory.ButtonActionInEPMClientFormattingSheet">
            <anchor moveWithCells="1" sizeWithCells="1">
              <from>
                <xdr:col>12</xdr:col>
                <xdr:colOff>0</xdr:colOff>
                <xdr:row>124</xdr:row>
                <xdr:rowOff>0</xdr:rowOff>
              </from>
              <to>
                <xdr:col>12</xdr:col>
                <xdr:colOff>790575</xdr:colOff>
                <xdr:row>125</xdr:row>
                <xdr:rowOff>0</xdr:rowOff>
              </to>
            </anchor>
          </controlPr>
        </control>
      </mc:Choice>
    </mc:AlternateContent>
    <mc:AlternateContent xmlns:mc="http://schemas.openxmlformats.org/markup-compatibility/2006">
      <mc:Choice Requires="x14">
        <control shapeId="4265" r:id="rId145" name="ChangeMember1_18">
          <controlPr defaultSize="0" print="0" autoFill="0" autoPict="0" macro="_xll.FPMXLClient.TechnicalCategory.ButtonActionInEPMClientFormattingSheet">
            <anchor moveWithCells="1" sizeWithCells="1">
              <from>
                <xdr:col>12</xdr:col>
                <xdr:colOff>800100</xdr:colOff>
                <xdr:row>124</xdr:row>
                <xdr:rowOff>0</xdr:rowOff>
              </from>
              <to>
                <xdr:col>13</xdr:col>
                <xdr:colOff>781050</xdr:colOff>
                <xdr:row>125</xdr:row>
                <xdr:rowOff>0</xdr:rowOff>
              </to>
            </anchor>
          </controlPr>
        </control>
      </mc:Choice>
    </mc:AlternateContent>
    <mc:AlternateContent xmlns:mc="http://schemas.openxmlformats.org/markup-compatibility/2006">
      <mc:Choice Requires="x14">
        <control shapeId="4266" r:id="rId146" name="UpMember1_18">
          <controlPr defaultSize="0" print="0" autoFill="0" autoPict="0" macro="_xll.FPMXLClient.TechnicalCategory.ButtonActionInEPMClientFormattingSheet">
            <anchor moveWithCells="1" sizeWithCells="1">
              <from>
                <xdr:col>14</xdr:col>
                <xdr:colOff>0</xdr:colOff>
                <xdr:row>124</xdr:row>
                <xdr:rowOff>0</xdr:rowOff>
              </from>
              <to>
                <xdr:col>14</xdr:col>
                <xdr:colOff>781050</xdr:colOff>
                <xdr:row>125</xdr:row>
                <xdr:rowOff>0</xdr:rowOff>
              </to>
            </anchor>
          </controlPr>
        </control>
      </mc:Choice>
    </mc:AlternateContent>
    <mc:AlternateContent xmlns:mc="http://schemas.openxmlformats.org/markup-compatibility/2006">
      <mc:Choice Requires="x14">
        <control shapeId="4267" r:id="rId147" name="DownMember1_18">
          <controlPr defaultSize="0" print="0" autoFill="0" autoPict="0" macro="_xll.FPMXLClient.TechnicalCategory.ButtonActionInEPMClientFormattingSheet">
            <anchor moveWithCells="1" sizeWithCells="1">
              <from>
                <xdr:col>15</xdr:col>
                <xdr:colOff>0</xdr:colOff>
                <xdr:row>124</xdr:row>
                <xdr:rowOff>0</xdr:rowOff>
              </from>
              <to>
                <xdr:col>15</xdr:col>
                <xdr:colOff>790575</xdr:colOff>
                <xdr:row>125</xdr:row>
                <xdr:rowOff>0</xdr:rowOff>
              </to>
            </anchor>
          </controlPr>
        </control>
      </mc:Choice>
    </mc:AlternateContent>
    <mc:AlternateContent xmlns:mc="http://schemas.openxmlformats.org/markup-compatibility/2006">
      <mc:Choice Requires="x14">
        <control shapeId="4269" r:id="rId148" name="AddedMember1_19">
          <controlPr defaultSize="0" print="0" autoFill="0" autoPict="0" macro="_xll.FPMXLClient.TechnicalCategory.ButtonActionInEPMClientFormattingSheet">
            <anchor moveWithCells="1" sizeWithCells="1">
              <from>
                <xdr:col>12</xdr:col>
                <xdr:colOff>0</xdr:colOff>
                <xdr:row>126</xdr:row>
                <xdr:rowOff>47625</xdr:rowOff>
              </from>
              <to>
                <xdr:col>12</xdr:col>
                <xdr:colOff>790575</xdr:colOff>
                <xdr:row>127</xdr:row>
                <xdr:rowOff>190500</xdr:rowOff>
              </to>
            </anchor>
          </controlPr>
        </control>
      </mc:Choice>
    </mc:AlternateContent>
    <mc:AlternateContent xmlns:mc="http://schemas.openxmlformats.org/markup-compatibility/2006">
      <mc:Choice Requires="x14">
        <control shapeId="4270" r:id="rId149" name="ChangeMember1_19">
          <controlPr defaultSize="0" print="0" autoFill="0" autoPict="0" macro="_xll.FPMXLClient.TechnicalCategory.ButtonActionInEPMClientFormattingSheet">
            <anchor moveWithCells="1" sizeWithCells="1">
              <from>
                <xdr:col>12</xdr:col>
                <xdr:colOff>800100</xdr:colOff>
                <xdr:row>126</xdr:row>
                <xdr:rowOff>47625</xdr:rowOff>
              </from>
              <to>
                <xdr:col>13</xdr:col>
                <xdr:colOff>781050</xdr:colOff>
                <xdr:row>127</xdr:row>
                <xdr:rowOff>190500</xdr:rowOff>
              </to>
            </anchor>
          </controlPr>
        </control>
      </mc:Choice>
    </mc:AlternateContent>
    <mc:AlternateContent xmlns:mc="http://schemas.openxmlformats.org/markup-compatibility/2006">
      <mc:Choice Requires="x14">
        <control shapeId="4271" r:id="rId150" name="UpMember1_19">
          <controlPr defaultSize="0" print="0" autoFill="0" autoPict="0" macro="_xll.FPMXLClient.TechnicalCategory.ButtonActionInEPMClientFormattingSheet">
            <anchor moveWithCells="1" sizeWithCells="1">
              <from>
                <xdr:col>14</xdr:col>
                <xdr:colOff>0</xdr:colOff>
                <xdr:row>126</xdr:row>
                <xdr:rowOff>47625</xdr:rowOff>
              </from>
              <to>
                <xdr:col>14</xdr:col>
                <xdr:colOff>781050</xdr:colOff>
                <xdr:row>127</xdr:row>
                <xdr:rowOff>190500</xdr:rowOff>
              </to>
            </anchor>
          </controlPr>
        </control>
      </mc:Choice>
    </mc:AlternateContent>
    <mc:AlternateContent xmlns:mc="http://schemas.openxmlformats.org/markup-compatibility/2006">
      <mc:Choice Requires="x14">
        <control shapeId="4272" r:id="rId151" name="DownMember1_19">
          <controlPr defaultSize="0" print="0" autoFill="0" autoPict="0" macro="_xll.FPMXLClient.TechnicalCategory.ButtonActionInEPMClientFormattingSheet">
            <anchor moveWithCells="1" sizeWithCells="1">
              <from>
                <xdr:col>15</xdr:col>
                <xdr:colOff>0</xdr:colOff>
                <xdr:row>126</xdr:row>
                <xdr:rowOff>47625</xdr:rowOff>
              </from>
              <to>
                <xdr:col>15</xdr:col>
                <xdr:colOff>790575</xdr:colOff>
                <xdr:row>127</xdr:row>
                <xdr:rowOff>190500</xdr:rowOff>
              </to>
            </anchor>
          </controlPr>
        </control>
      </mc:Choice>
    </mc:AlternateContent>
    <mc:AlternateContent xmlns:mc="http://schemas.openxmlformats.org/markup-compatibility/2006">
      <mc:Choice Requires="x14">
        <control shapeId="4274" r:id="rId152" name="AddedMember1_20">
          <controlPr defaultSize="0" print="0" autoFill="0" autoPict="0" macro="_xll.FPMXLClient.TechnicalCategory.ButtonActionInEPMClientFormattingSheet">
            <anchor moveWithCells="1" sizeWithCells="1">
              <from>
                <xdr:col>12</xdr:col>
                <xdr:colOff>0</xdr:colOff>
                <xdr:row>129</xdr:row>
                <xdr:rowOff>47625</xdr:rowOff>
              </from>
              <to>
                <xdr:col>12</xdr:col>
                <xdr:colOff>790575</xdr:colOff>
                <xdr:row>131</xdr:row>
                <xdr:rowOff>0</xdr:rowOff>
              </to>
            </anchor>
          </controlPr>
        </control>
      </mc:Choice>
    </mc:AlternateContent>
    <mc:AlternateContent xmlns:mc="http://schemas.openxmlformats.org/markup-compatibility/2006">
      <mc:Choice Requires="x14">
        <control shapeId="4275" r:id="rId153" name="ChangeMember1_20">
          <controlPr defaultSize="0" print="0" autoFill="0" autoPict="0" macro="_xll.FPMXLClient.TechnicalCategory.ButtonActionInEPMClientFormattingSheet">
            <anchor moveWithCells="1" sizeWithCells="1">
              <from>
                <xdr:col>12</xdr:col>
                <xdr:colOff>800100</xdr:colOff>
                <xdr:row>129</xdr:row>
                <xdr:rowOff>47625</xdr:rowOff>
              </from>
              <to>
                <xdr:col>13</xdr:col>
                <xdr:colOff>781050</xdr:colOff>
                <xdr:row>131</xdr:row>
                <xdr:rowOff>0</xdr:rowOff>
              </to>
            </anchor>
          </controlPr>
        </control>
      </mc:Choice>
    </mc:AlternateContent>
    <mc:AlternateContent xmlns:mc="http://schemas.openxmlformats.org/markup-compatibility/2006">
      <mc:Choice Requires="x14">
        <control shapeId="4276" r:id="rId154" name="UpMember1_20">
          <controlPr defaultSize="0" print="0" autoFill="0" autoPict="0" macro="_xll.FPMXLClient.TechnicalCategory.ButtonActionInEPMClientFormattingSheet">
            <anchor moveWithCells="1" sizeWithCells="1">
              <from>
                <xdr:col>14</xdr:col>
                <xdr:colOff>0</xdr:colOff>
                <xdr:row>129</xdr:row>
                <xdr:rowOff>47625</xdr:rowOff>
              </from>
              <to>
                <xdr:col>14</xdr:col>
                <xdr:colOff>781050</xdr:colOff>
                <xdr:row>131</xdr:row>
                <xdr:rowOff>0</xdr:rowOff>
              </to>
            </anchor>
          </controlPr>
        </control>
      </mc:Choice>
    </mc:AlternateContent>
    <mc:AlternateContent xmlns:mc="http://schemas.openxmlformats.org/markup-compatibility/2006">
      <mc:Choice Requires="x14">
        <control shapeId="4277" r:id="rId155" name="DownMember1_20">
          <controlPr defaultSize="0" print="0" autoFill="0" autoPict="0" macro="_xll.FPMXLClient.TechnicalCategory.ButtonActionInEPMClientFormattingSheet">
            <anchor moveWithCells="1" sizeWithCells="1">
              <from>
                <xdr:col>15</xdr:col>
                <xdr:colOff>0</xdr:colOff>
                <xdr:row>129</xdr:row>
                <xdr:rowOff>47625</xdr:rowOff>
              </from>
              <to>
                <xdr:col>15</xdr:col>
                <xdr:colOff>790575</xdr:colOff>
                <xdr:row>131</xdr:row>
                <xdr:rowOff>0</xdr:rowOff>
              </to>
            </anchor>
          </controlPr>
        </control>
      </mc:Choice>
    </mc:AlternateContent>
    <mc:AlternateContent xmlns:mc="http://schemas.openxmlformats.org/markup-compatibility/2006">
      <mc:Choice Requires="x14">
        <control shapeId="4279" r:id="rId156" name="AddedMember1_21">
          <controlPr defaultSize="0" print="0" autoFill="0" autoPict="0" macro="_xll.FPMXLClient.TechnicalCategory.ButtonActionInEPMClientFormattingSheet">
            <anchor moveWithCells="1" sizeWithCells="1">
              <from>
                <xdr:col>12</xdr:col>
                <xdr:colOff>0</xdr:colOff>
                <xdr:row>133</xdr:row>
                <xdr:rowOff>0</xdr:rowOff>
              </from>
              <to>
                <xdr:col>12</xdr:col>
                <xdr:colOff>790575</xdr:colOff>
                <xdr:row>134</xdr:row>
                <xdr:rowOff>0</xdr:rowOff>
              </to>
            </anchor>
          </controlPr>
        </control>
      </mc:Choice>
    </mc:AlternateContent>
    <mc:AlternateContent xmlns:mc="http://schemas.openxmlformats.org/markup-compatibility/2006">
      <mc:Choice Requires="x14">
        <control shapeId="4280" r:id="rId157" name="ChangeMember1_21">
          <controlPr defaultSize="0" print="0" autoFill="0" autoPict="0" macro="_xll.FPMXLClient.TechnicalCategory.ButtonActionInEPMClientFormattingSheet">
            <anchor moveWithCells="1" sizeWithCells="1">
              <from>
                <xdr:col>12</xdr:col>
                <xdr:colOff>800100</xdr:colOff>
                <xdr:row>133</xdr:row>
                <xdr:rowOff>0</xdr:rowOff>
              </from>
              <to>
                <xdr:col>13</xdr:col>
                <xdr:colOff>781050</xdr:colOff>
                <xdr:row>134</xdr:row>
                <xdr:rowOff>0</xdr:rowOff>
              </to>
            </anchor>
          </controlPr>
        </control>
      </mc:Choice>
    </mc:AlternateContent>
    <mc:AlternateContent xmlns:mc="http://schemas.openxmlformats.org/markup-compatibility/2006">
      <mc:Choice Requires="x14">
        <control shapeId="4281" r:id="rId158" name="UpMember1_21">
          <controlPr defaultSize="0" print="0" autoFill="0" autoPict="0" macro="_xll.FPMXLClient.TechnicalCategory.ButtonActionInEPMClientFormattingSheet">
            <anchor moveWithCells="1" sizeWithCells="1">
              <from>
                <xdr:col>14</xdr:col>
                <xdr:colOff>0</xdr:colOff>
                <xdr:row>133</xdr:row>
                <xdr:rowOff>0</xdr:rowOff>
              </from>
              <to>
                <xdr:col>14</xdr:col>
                <xdr:colOff>781050</xdr:colOff>
                <xdr:row>134</xdr:row>
                <xdr:rowOff>0</xdr:rowOff>
              </to>
            </anchor>
          </controlPr>
        </control>
      </mc:Choice>
    </mc:AlternateContent>
    <mc:AlternateContent xmlns:mc="http://schemas.openxmlformats.org/markup-compatibility/2006">
      <mc:Choice Requires="x14">
        <control shapeId="4282" r:id="rId159" name="DownMember1_21">
          <controlPr defaultSize="0" print="0" autoFill="0" autoPict="0" macro="_xll.FPMXLClient.TechnicalCategory.ButtonActionInEPMClientFormattingSheet">
            <anchor moveWithCells="1" sizeWithCells="1">
              <from>
                <xdr:col>15</xdr:col>
                <xdr:colOff>0</xdr:colOff>
                <xdr:row>133</xdr:row>
                <xdr:rowOff>0</xdr:rowOff>
              </from>
              <to>
                <xdr:col>15</xdr:col>
                <xdr:colOff>790575</xdr:colOff>
                <xdr:row>134</xdr:row>
                <xdr:rowOff>0</xdr:rowOff>
              </to>
            </anchor>
          </controlPr>
        </control>
      </mc:Choice>
    </mc:AlternateContent>
    <mc:AlternateContent xmlns:mc="http://schemas.openxmlformats.org/markup-compatibility/2006">
      <mc:Choice Requires="x14">
        <control shapeId="4284" r:id="rId160" name="AddedMember1_22">
          <controlPr defaultSize="0" print="0" autoFill="0" autoPict="0" macro="_xll.FPMXLClient.TechnicalCategory.ButtonActionInEPMClientFormattingSheet">
            <anchor moveWithCells="1" sizeWithCells="1">
              <from>
                <xdr:col>12</xdr:col>
                <xdr:colOff>0</xdr:colOff>
                <xdr:row>136</xdr:row>
                <xdr:rowOff>0</xdr:rowOff>
              </from>
              <to>
                <xdr:col>12</xdr:col>
                <xdr:colOff>790575</xdr:colOff>
                <xdr:row>137</xdr:row>
                <xdr:rowOff>0</xdr:rowOff>
              </to>
            </anchor>
          </controlPr>
        </control>
      </mc:Choice>
    </mc:AlternateContent>
    <mc:AlternateContent xmlns:mc="http://schemas.openxmlformats.org/markup-compatibility/2006">
      <mc:Choice Requires="x14">
        <control shapeId="4285" r:id="rId161" name="ChangeMember1_22">
          <controlPr defaultSize="0" print="0" autoFill="0" autoPict="0" macro="_xll.FPMXLClient.TechnicalCategory.ButtonActionInEPMClientFormattingSheet">
            <anchor moveWithCells="1" sizeWithCells="1">
              <from>
                <xdr:col>12</xdr:col>
                <xdr:colOff>800100</xdr:colOff>
                <xdr:row>136</xdr:row>
                <xdr:rowOff>0</xdr:rowOff>
              </from>
              <to>
                <xdr:col>13</xdr:col>
                <xdr:colOff>781050</xdr:colOff>
                <xdr:row>137</xdr:row>
                <xdr:rowOff>0</xdr:rowOff>
              </to>
            </anchor>
          </controlPr>
        </control>
      </mc:Choice>
    </mc:AlternateContent>
    <mc:AlternateContent xmlns:mc="http://schemas.openxmlformats.org/markup-compatibility/2006">
      <mc:Choice Requires="x14">
        <control shapeId="4286" r:id="rId162" name="UpMember1_22">
          <controlPr defaultSize="0" print="0" autoFill="0" autoPict="0" macro="_xll.FPMXLClient.TechnicalCategory.ButtonActionInEPMClientFormattingSheet">
            <anchor moveWithCells="1" sizeWithCells="1">
              <from>
                <xdr:col>14</xdr:col>
                <xdr:colOff>0</xdr:colOff>
                <xdr:row>136</xdr:row>
                <xdr:rowOff>0</xdr:rowOff>
              </from>
              <to>
                <xdr:col>14</xdr:col>
                <xdr:colOff>781050</xdr:colOff>
                <xdr:row>137</xdr:row>
                <xdr:rowOff>0</xdr:rowOff>
              </to>
            </anchor>
          </controlPr>
        </control>
      </mc:Choice>
    </mc:AlternateContent>
    <mc:AlternateContent xmlns:mc="http://schemas.openxmlformats.org/markup-compatibility/2006">
      <mc:Choice Requires="x14">
        <control shapeId="4287" r:id="rId163" name="DownMember1_22">
          <controlPr defaultSize="0" print="0" autoFill="0" autoPict="0" macro="_xll.FPMXLClient.TechnicalCategory.ButtonActionInEPMClientFormattingSheet">
            <anchor moveWithCells="1" sizeWithCells="1">
              <from>
                <xdr:col>15</xdr:col>
                <xdr:colOff>0</xdr:colOff>
                <xdr:row>136</xdr:row>
                <xdr:rowOff>0</xdr:rowOff>
              </from>
              <to>
                <xdr:col>15</xdr:col>
                <xdr:colOff>790575</xdr:colOff>
                <xdr:row>137</xdr:row>
                <xdr:rowOff>0</xdr:rowOff>
              </to>
            </anchor>
          </controlPr>
        </control>
      </mc:Choice>
    </mc:AlternateContent>
    <mc:AlternateContent xmlns:mc="http://schemas.openxmlformats.org/markup-compatibility/2006">
      <mc:Choice Requires="x14">
        <control shapeId="4289" r:id="rId164" name="AddedMember1_23">
          <controlPr defaultSize="0" print="0" autoFill="0" autoPict="0" macro="_xll.FPMXLClient.TechnicalCategory.ButtonActionInEPMClientFormattingSheet">
            <anchor moveWithCells="1" sizeWithCells="1">
              <from>
                <xdr:col>12</xdr:col>
                <xdr:colOff>0</xdr:colOff>
                <xdr:row>139</xdr:row>
                <xdr:rowOff>0</xdr:rowOff>
              </from>
              <to>
                <xdr:col>12</xdr:col>
                <xdr:colOff>790575</xdr:colOff>
                <xdr:row>140</xdr:row>
                <xdr:rowOff>9525</xdr:rowOff>
              </to>
            </anchor>
          </controlPr>
        </control>
      </mc:Choice>
    </mc:AlternateContent>
    <mc:AlternateContent xmlns:mc="http://schemas.openxmlformats.org/markup-compatibility/2006">
      <mc:Choice Requires="x14">
        <control shapeId="4290" r:id="rId165" name="ChangeMember1_23">
          <controlPr defaultSize="0" print="0" autoFill="0" autoPict="0" macro="_xll.FPMXLClient.TechnicalCategory.ButtonActionInEPMClientFormattingSheet">
            <anchor moveWithCells="1" sizeWithCells="1">
              <from>
                <xdr:col>12</xdr:col>
                <xdr:colOff>800100</xdr:colOff>
                <xdr:row>139</xdr:row>
                <xdr:rowOff>0</xdr:rowOff>
              </from>
              <to>
                <xdr:col>13</xdr:col>
                <xdr:colOff>781050</xdr:colOff>
                <xdr:row>140</xdr:row>
                <xdr:rowOff>9525</xdr:rowOff>
              </to>
            </anchor>
          </controlPr>
        </control>
      </mc:Choice>
    </mc:AlternateContent>
    <mc:AlternateContent xmlns:mc="http://schemas.openxmlformats.org/markup-compatibility/2006">
      <mc:Choice Requires="x14">
        <control shapeId="4291" r:id="rId166" name="UpMember1_23">
          <controlPr defaultSize="0" print="0" autoFill="0" autoPict="0" macro="_xll.FPMXLClient.TechnicalCategory.ButtonActionInEPMClientFormattingSheet">
            <anchor moveWithCells="1" sizeWithCells="1">
              <from>
                <xdr:col>14</xdr:col>
                <xdr:colOff>0</xdr:colOff>
                <xdr:row>139</xdr:row>
                <xdr:rowOff>0</xdr:rowOff>
              </from>
              <to>
                <xdr:col>14</xdr:col>
                <xdr:colOff>781050</xdr:colOff>
                <xdr:row>140</xdr:row>
                <xdr:rowOff>9525</xdr:rowOff>
              </to>
            </anchor>
          </controlPr>
        </control>
      </mc:Choice>
    </mc:AlternateContent>
    <mc:AlternateContent xmlns:mc="http://schemas.openxmlformats.org/markup-compatibility/2006">
      <mc:Choice Requires="x14">
        <control shapeId="4292" r:id="rId167" name="DownMember1_23">
          <controlPr defaultSize="0" print="0" autoFill="0" autoPict="0" macro="_xll.FPMXLClient.TechnicalCategory.ButtonActionInEPMClientFormattingSheet">
            <anchor moveWithCells="1" sizeWithCells="1">
              <from>
                <xdr:col>15</xdr:col>
                <xdr:colOff>0</xdr:colOff>
                <xdr:row>139</xdr:row>
                <xdr:rowOff>0</xdr:rowOff>
              </from>
              <to>
                <xdr:col>15</xdr:col>
                <xdr:colOff>790575</xdr:colOff>
                <xdr:row>140</xdr:row>
                <xdr:rowOff>9525</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B154"/>
  <sheetViews>
    <sheetView showGridLines="0" topLeftCell="A58" zoomScale="85" zoomScaleNormal="85" workbookViewId="0">
      <selection activeCell="J110" sqref="J110"/>
    </sheetView>
  </sheetViews>
  <sheetFormatPr defaultRowHeight="14.25" x14ac:dyDescent="0.2"/>
  <cols>
    <col min="1" max="1" width="1.625" style="2" customWidth="1"/>
    <col min="2" max="2" width="12.625" style="2" customWidth="1"/>
    <col min="3" max="3" width="15.625" style="2" customWidth="1"/>
    <col min="4" max="4" width="64.625" style="2" customWidth="1"/>
    <col min="5" max="5" width="3.25" style="2" customWidth="1"/>
    <col min="6" max="6" width="14.25" style="2" customWidth="1"/>
    <col min="7" max="7" width="3.25" style="2" customWidth="1"/>
    <col min="8" max="8" width="30.625" style="2" customWidth="1"/>
    <col min="9" max="9" width="3.25" style="2" customWidth="1"/>
    <col min="10" max="10" width="14.25" style="2" customWidth="1"/>
    <col min="11" max="11" width="3.25" style="2" customWidth="1"/>
    <col min="12" max="12" width="36.625" style="2" customWidth="1"/>
    <col min="13" max="16" width="10.625" style="2" customWidth="1"/>
    <col min="17" max="17" width="90.625" style="2" customWidth="1"/>
    <col min="18" max="27" width="9" style="2"/>
    <col min="28" max="28" width="23" style="2" bestFit="1" customWidth="1"/>
    <col min="29" max="16384" width="9" style="2"/>
  </cols>
  <sheetData>
    <row r="1" spans="1:28" ht="42" customHeight="1" x14ac:dyDescent="0.2">
      <c r="A1" s="3"/>
      <c r="B1" s="90" t="s">
        <v>0</v>
      </c>
      <c r="C1" s="90"/>
      <c r="D1" s="90"/>
      <c r="E1" s="90"/>
      <c r="F1" s="90"/>
      <c r="G1" s="90"/>
      <c r="H1" s="90"/>
      <c r="I1" s="90"/>
      <c r="J1" s="90"/>
      <c r="K1" s="90"/>
      <c r="L1" s="90"/>
      <c r="AA1" s="1">
        <v>2</v>
      </c>
      <c r="AB1" s="1" t="b">
        <v>0</v>
      </c>
    </row>
    <row r="2" spans="1:28" ht="15.75" customHeight="1" x14ac:dyDescent="0.2">
      <c r="A2" s="51" t="s">
        <v>41</v>
      </c>
      <c r="B2" s="3"/>
      <c r="C2" s="3"/>
      <c r="D2" s="3"/>
      <c r="E2" s="3"/>
      <c r="F2" s="3"/>
      <c r="G2" s="3"/>
      <c r="H2" s="3"/>
      <c r="I2" s="3"/>
      <c r="J2" s="3"/>
      <c r="K2" s="3"/>
      <c r="L2" s="3"/>
    </row>
    <row r="3" spans="1:28" ht="15.75" customHeight="1" x14ac:dyDescent="0.2">
      <c r="A3" s="3"/>
      <c r="B3" s="4" t="s">
        <v>1</v>
      </c>
      <c r="C3" s="3"/>
      <c r="D3" s="3"/>
      <c r="E3" s="3"/>
      <c r="F3" s="3"/>
      <c r="G3" s="3"/>
      <c r="H3" s="3"/>
      <c r="I3" s="3"/>
      <c r="J3" s="3"/>
      <c r="K3" s="3"/>
      <c r="L3" s="3"/>
    </row>
    <row r="4" spans="1:28" ht="18" customHeight="1" thickBot="1" x14ac:dyDescent="0.25">
      <c r="A4" s="3"/>
      <c r="B4" s="3"/>
      <c r="C4" s="3"/>
      <c r="D4" s="3"/>
      <c r="E4" s="3"/>
      <c r="F4" s="3"/>
      <c r="G4" s="3"/>
      <c r="H4" s="3"/>
      <c r="I4" s="3"/>
      <c r="J4" s="3"/>
      <c r="K4" s="3"/>
      <c r="L4" s="3"/>
    </row>
    <row r="5" spans="1:28" ht="28.35" customHeight="1" x14ac:dyDescent="0.2">
      <c r="A5" s="3"/>
      <c r="B5" s="91" t="s">
        <v>2</v>
      </c>
      <c r="C5" s="92"/>
      <c r="D5" s="92"/>
      <c r="E5" s="92"/>
      <c r="F5" s="92"/>
      <c r="G5" s="92"/>
      <c r="H5" s="92"/>
      <c r="I5" s="92"/>
      <c r="J5" s="92"/>
      <c r="K5" s="92"/>
      <c r="L5" s="93"/>
      <c r="Q5" s="33" t="s">
        <v>25</v>
      </c>
    </row>
    <row r="6" spans="1:28" ht="28.35" customHeight="1" thickBot="1" x14ac:dyDescent="0.25">
      <c r="A6" s="3"/>
      <c r="B6" s="94"/>
      <c r="C6" s="95"/>
      <c r="D6" s="95"/>
      <c r="E6" s="95"/>
      <c r="F6" s="95"/>
      <c r="G6" s="95"/>
      <c r="H6" s="95"/>
      <c r="I6" s="95"/>
      <c r="J6" s="95"/>
      <c r="K6" s="95"/>
      <c r="L6" s="96"/>
      <c r="Q6" s="34" t="s">
        <v>26</v>
      </c>
    </row>
    <row r="7" spans="1:28" ht="21.95" customHeight="1" x14ac:dyDescent="0.2">
      <c r="A7" s="3"/>
      <c r="B7" s="97" t="s">
        <v>12</v>
      </c>
      <c r="C7" s="28"/>
      <c r="D7" s="28"/>
      <c r="E7" s="28"/>
      <c r="F7" s="28"/>
      <c r="G7" s="28"/>
      <c r="H7" s="28"/>
      <c r="I7" s="28"/>
      <c r="J7" s="28"/>
      <c r="K7" s="28"/>
      <c r="L7" s="29"/>
      <c r="Q7" s="100" t="s">
        <v>28</v>
      </c>
    </row>
    <row r="8" spans="1:28" ht="18" customHeight="1" x14ac:dyDescent="0.2">
      <c r="A8" s="3"/>
      <c r="B8" s="98"/>
      <c r="C8" s="3"/>
      <c r="D8" s="3"/>
      <c r="E8" s="3"/>
      <c r="F8" s="3"/>
      <c r="G8" s="3"/>
      <c r="H8" s="3"/>
      <c r="I8" s="3"/>
      <c r="J8" s="3"/>
      <c r="K8" s="3"/>
      <c r="L8" s="14"/>
      <c r="Q8" s="100"/>
    </row>
    <row r="9" spans="1:28" ht="17.100000000000001" customHeight="1" x14ac:dyDescent="0.2">
      <c r="A9" s="3"/>
      <c r="B9" s="98"/>
      <c r="C9" s="6"/>
      <c r="D9" s="7"/>
      <c r="E9" s="101" t="s">
        <v>3</v>
      </c>
      <c r="F9" s="102"/>
      <c r="G9" s="103"/>
      <c r="H9" s="5" t="s">
        <v>4</v>
      </c>
      <c r="I9" s="101" t="s">
        <v>5</v>
      </c>
      <c r="J9" s="102"/>
      <c r="K9" s="103"/>
      <c r="L9" s="15" t="s">
        <v>4</v>
      </c>
      <c r="Q9" s="100"/>
    </row>
    <row r="10" spans="1:28" ht="5.0999999999999996" customHeight="1" x14ac:dyDescent="0.2">
      <c r="A10" s="3"/>
      <c r="B10" s="98"/>
      <c r="C10" s="104"/>
      <c r="D10" s="3"/>
      <c r="E10" s="16"/>
      <c r="F10" s="16"/>
      <c r="G10" s="16"/>
      <c r="H10" s="10"/>
      <c r="I10" s="16"/>
      <c r="J10" s="16"/>
      <c r="K10" s="16"/>
      <c r="L10" s="14"/>
      <c r="Q10" s="100"/>
    </row>
    <row r="11" spans="1:28" ht="15.95" customHeight="1" x14ac:dyDescent="0.2">
      <c r="A11" s="3"/>
      <c r="B11" s="98"/>
      <c r="C11" s="105"/>
      <c r="D11" s="17" t="s">
        <v>7</v>
      </c>
      <c r="E11" s="16"/>
      <c r="F11" s="42">
        <v>10000</v>
      </c>
      <c r="G11" s="16"/>
      <c r="H11" s="11" t="s">
        <v>8</v>
      </c>
      <c r="I11" s="16"/>
      <c r="J11" s="43" t="s">
        <v>9</v>
      </c>
      <c r="K11" s="16"/>
      <c r="L11" s="20" t="s">
        <v>8</v>
      </c>
      <c r="Q11" s="100"/>
    </row>
    <row r="12" spans="1:28" ht="5.0999999999999996" customHeight="1" x14ac:dyDescent="0.2">
      <c r="A12" s="3"/>
      <c r="B12" s="98"/>
      <c r="C12" s="106"/>
      <c r="D12" s="8"/>
      <c r="E12" s="9"/>
      <c r="F12" s="9"/>
      <c r="G12" s="9"/>
      <c r="H12" s="7"/>
      <c r="I12" s="9"/>
      <c r="J12" s="9"/>
      <c r="K12" s="9"/>
      <c r="L12" s="21"/>
      <c r="Q12" s="100"/>
    </row>
    <row r="13" spans="1:28" ht="5.0999999999999996" customHeight="1" x14ac:dyDescent="0.2">
      <c r="A13" s="3"/>
      <c r="B13" s="98"/>
      <c r="C13" s="105"/>
      <c r="D13" s="3"/>
      <c r="E13" s="16"/>
      <c r="F13" s="16"/>
      <c r="G13" s="16"/>
      <c r="H13" s="12"/>
      <c r="I13" s="16"/>
      <c r="J13" s="16"/>
      <c r="K13" s="16"/>
      <c r="L13" s="14"/>
      <c r="Q13" s="100"/>
    </row>
    <row r="14" spans="1:28" ht="15.95" customHeight="1" x14ac:dyDescent="0.2">
      <c r="A14" s="3"/>
      <c r="B14" s="98"/>
      <c r="C14" s="105"/>
      <c r="D14" s="17" t="s">
        <v>10</v>
      </c>
      <c r="E14" s="16"/>
      <c r="F14" s="18">
        <v>10000</v>
      </c>
      <c r="G14" s="16"/>
      <c r="H14" s="11" t="s">
        <v>8</v>
      </c>
      <c r="I14" s="16"/>
      <c r="J14" s="19" t="s">
        <v>9</v>
      </c>
      <c r="K14" s="16"/>
      <c r="L14" s="20" t="s">
        <v>8</v>
      </c>
      <c r="Q14" s="100"/>
    </row>
    <row r="15" spans="1:28" ht="5.0999999999999996" customHeight="1" x14ac:dyDescent="0.2">
      <c r="A15" s="3"/>
      <c r="B15" s="98"/>
      <c r="C15" s="106"/>
      <c r="D15" s="8"/>
      <c r="E15" s="9"/>
      <c r="F15" s="9"/>
      <c r="G15" s="9"/>
      <c r="H15" s="7"/>
      <c r="I15" s="9"/>
      <c r="J15" s="9"/>
      <c r="K15" s="9"/>
      <c r="L15" s="21"/>
      <c r="Q15" s="100"/>
    </row>
    <row r="16" spans="1:28" ht="11.1" customHeight="1" x14ac:dyDescent="0.2">
      <c r="A16" s="3"/>
      <c r="B16" s="98"/>
      <c r="C16" s="105"/>
      <c r="D16" s="107" t="s">
        <v>11</v>
      </c>
      <c r="E16" s="16"/>
      <c r="F16" s="16"/>
      <c r="G16" s="16"/>
      <c r="H16" s="12"/>
      <c r="I16" s="16"/>
      <c r="J16" s="16"/>
      <c r="K16" s="16"/>
      <c r="L16" s="14"/>
      <c r="Q16" s="100"/>
    </row>
    <row r="17" spans="1:17" ht="11.1" customHeight="1" x14ac:dyDescent="0.2">
      <c r="A17" s="3"/>
      <c r="B17" s="98"/>
      <c r="C17" s="105"/>
      <c r="D17" s="107"/>
      <c r="E17" s="16"/>
      <c r="F17" s="16"/>
      <c r="G17" s="16"/>
      <c r="H17" s="12"/>
      <c r="I17" s="16"/>
      <c r="J17" s="16"/>
      <c r="K17" s="16"/>
      <c r="L17" s="14"/>
      <c r="Q17" s="100"/>
    </row>
    <row r="18" spans="1:17" ht="15.95" customHeight="1" x14ac:dyDescent="0.2">
      <c r="A18" s="3"/>
      <c r="B18" s="98"/>
      <c r="C18" s="13"/>
      <c r="D18" s="22" t="str">
        <f>IF(AA1=2, "Level 1", IF(AB1=TRUE, IF(A26-1=0, "Lowest Level","Lowest Level -"&amp;(A26-1)), "Level 1"))</f>
        <v>Level 1</v>
      </c>
      <c r="E18" s="16"/>
      <c r="F18" s="18">
        <v>10000</v>
      </c>
      <c r="G18" s="16"/>
      <c r="H18" s="11" t="s">
        <v>8</v>
      </c>
      <c r="I18" s="16"/>
      <c r="J18" s="19" t="s">
        <v>9</v>
      </c>
      <c r="K18" s="16"/>
      <c r="L18" s="20" t="s">
        <v>8</v>
      </c>
      <c r="Q18" s="100"/>
    </row>
    <row r="19" spans="1:17" ht="5.0999999999999996" customHeight="1" x14ac:dyDescent="0.2">
      <c r="A19" s="3"/>
      <c r="B19" s="98"/>
      <c r="C19" s="13"/>
      <c r="D19" s="8"/>
      <c r="E19" s="9"/>
      <c r="F19" s="9"/>
      <c r="G19" s="9"/>
      <c r="H19" s="7"/>
      <c r="I19" s="9"/>
      <c r="J19" s="9"/>
      <c r="K19" s="9"/>
      <c r="L19" s="21"/>
      <c r="Q19" s="100"/>
    </row>
    <row r="20" spans="1:17" ht="5.0999999999999996" customHeight="1" x14ac:dyDescent="0.25">
      <c r="A20" s="3"/>
      <c r="B20" s="98"/>
      <c r="C20" s="13"/>
      <c r="D20" s="3"/>
      <c r="E20" s="16"/>
      <c r="F20" s="16"/>
      <c r="G20" s="16"/>
      <c r="H20" s="12"/>
      <c r="I20" s="16"/>
      <c r="J20" s="16"/>
      <c r="K20" s="16"/>
      <c r="L20" s="14"/>
      <c r="Q20" s="35"/>
    </row>
    <row r="21" spans="1:17" ht="15.95" customHeight="1" x14ac:dyDescent="0.2">
      <c r="A21" s="3"/>
      <c r="B21" s="98"/>
      <c r="C21" s="13"/>
      <c r="D21" s="23" t="str">
        <f>IF(AA1=2, "Level 2", IF(AB1=TRUE, IF(A26-2=0, "Lowest Level","Lowest Level -"&amp;(A26-2)), "Level 2"))</f>
        <v>Level 2</v>
      </c>
      <c r="E21" s="16"/>
      <c r="F21" s="18">
        <v>10000</v>
      </c>
      <c r="G21" s="16"/>
      <c r="H21" s="11" t="s">
        <v>8</v>
      </c>
      <c r="I21" s="16"/>
      <c r="J21" s="19" t="s">
        <v>9</v>
      </c>
      <c r="K21" s="16"/>
      <c r="L21" s="20" t="s">
        <v>8</v>
      </c>
      <c r="Q21" s="36" t="s">
        <v>29</v>
      </c>
    </row>
    <row r="22" spans="1:17" ht="5.0999999999999996" customHeight="1" x14ac:dyDescent="0.2">
      <c r="A22" s="3"/>
      <c r="B22" s="98"/>
      <c r="C22" s="13"/>
      <c r="D22" s="8"/>
      <c r="E22" s="9"/>
      <c r="F22" s="9"/>
      <c r="G22" s="9"/>
      <c r="H22" s="7"/>
      <c r="I22" s="9"/>
      <c r="J22" s="9"/>
      <c r="K22" s="9"/>
      <c r="L22" s="21"/>
      <c r="Q22" s="100" t="s">
        <v>30</v>
      </c>
    </row>
    <row r="23" spans="1:17" ht="5.0999999999999996" customHeight="1" x14ac:dyDescent="0.2">
      <c r="A23" s="3"/>
      <c r="B23" s="98"/>
      <c r="C23" s="13"/>
      <c r="D23" s="3"/>
      <c r="E23" s="16"/>
      <c r="F23" s="16"/>
      <c r="G23" s="16"/>
      <c r="H23" s="12"/>
      <c r="I23" s="16"/>
      <c r="J23" s="16"/>
      <c r="K23" s="16"/>
      <c r="L23" s="14"/>
      <c r="Q23" s="100"/>
    </row>
    <row r="24" spans="1:17" ht="15.95" customHeight="1" x14ac:dyDescent="0.2">
      <c r="A24" s="3"/>
      <c r="B24" s="98"/>
      <c r="C24" s="13"/>
      <c r="D24" s="24" t="str">
        <f>IF(AA1=2, "Level 3", IF(AB1=TRUE, IF(A26-3=0, "Lowest Level","Lowest Level -"&amp;(A26-3)), "Level 3"))</f>
        <v>Level 3</v>
      </c>
      <c r="E24" s="16"/>
      <c r="F24" s="18">
        <v>10000</v>
      </c>
      <c r="G24" s="16"/>
      <c r="H24" s="11" t="s">
        <v>8</v>
      </c>
      <c r="I24" s="16"/>
      <c r="J24" s="19" t="s">
        <v>9</v>
      </c>
      <c r="K24" s="16"/>
      <c r="L24" s="20" t="s">
        <v>8</v>
      </c>
      <c r="Q24" s="100"/>
    </row>
    <row r="25" spans="1:17" ht="5.0999999999999996" customHeight="1" x14ac:dyDescent="0.2">
      <c r="A25" s="3"/>
      <c r="B25" s="98"/>
      <c r="C25" s="13"/>
      <c r="D25" s="8"/>
      <c r="E25" s="9"/>
      <c r="F25" s="9"/>
      <c r="G25" s="9"/>
      <c r="H25" s="7"/>
      <c r="I25" s="9"/>
      <c r="J25" s="9"/>
      <c r="K25" s="9"/>
      <c r="L25" s="21"/>
      <c r="Q25" s="100"/>
    </row>
    <row r="26" spans="1:17" ht="21.95" customHeight="1" x14ac:dyDescent="0.2">
      <c r="A26" s="3">
        <v>3</v>
      </c>
      <c r="B26" s="98"/>
      <c r="C26" s="13"/>
      <c r="D26" s="3"/>
      <c r="E26" s="3"/>
      <c r="F26" s="3"/>
      <c r="G26" s="3"/>
      <c r="H26" s="3"/>
      <c r="I26" s="3"/>
      <c r="J26" s="3"/>
      <c r="K26" s="3"/>
      <c r="L26" s="14"/>
      <c r="Q26" s="100"/>
    </row>
    <row r="27" spans="1:17" ht="5.0999999999999996" customHeight="1" thickBot="1" x14ac:dyDescent="0.25">
      <c r="A27" s="3"/>
      <c r="B27" s="99"/>
      <c r="C27" s="25"/>
      <c r="D27" s="26"/>
      <c r="E27" s="26"/>
      <c r="F27" s="26"/>
      <c r="G27" s="26"/>
      <c r="H27" s="26"/>
      <c r="I27" s="26"/>
      <c r="J27" s="26"/>
      <c r="K27" s="26"/>
      <c r="L27" s="27"/>
      <c r="Q27" s="100"/>
    </row>
    <row r="28" spans="1:17" ht="21.95" customHeight="1" x14ac:dyDescent="0.2">
      <c r="A28" s="3"/>
      <c r="B28" s="108" t="s">
        <v>6</v>
      </c>
      <c r="C28" s="3"/>
      <c r="D28" s="3"/>
      <c r="E28" s="3"/>
      <c r="F28" s="3"/>
      <c r="G28" s="3"/>
      <c r="H28" s="3"/>
      <c r="I28" s="3"/>
      <c r="J28" s="3"/>
      <c r="K28" s="3"/>
      <c r="L28" s="14"/>
      <c r="Q28" s="100"/>
    </row>
    <row r="29" spans="1:17" ht="18" customHeight="1" x14ac:dyDescent="0.2">
      <c r="A29" s="3"/>
      <c r="B29" s="98"/>
      <c r="C29" s="3"/>
      <c r="D29" s="3"/>
      <c r="E29" s="3"/>
      <c r="F29" s="3"/>
      <c r="G29" s="3"/>
      <c r="H29" s="3"/>
      <c r="I29" s="3"/>
      <c r="J29" s="3"/>
      <c r="K29" s="3"/>
      <c r="L29" s="14"/>
      <c r="Q29" s="100"/>
    </row>
    <row r="30" spans="1:17" ht="17.100000000000001" customHeight="1" x14ac:dyDescent="0.25">
      <c r="A30" s="3"/>
      <c r="B30" s="98"/>
      <c r="C30" s="6"/>
      <c r="D30" s="7"/>
      <c r="E30" s="101" t="s">
        <v>3</v>
      </c>
      <c r="F30" s="102"/>
      <c r="G30" s="103"/>
      <c r="H30" s="5" t="s">
        <v>4</v>
      </c>
      <c r="I30" s="101" t="s">
        <v>5</v>
      </c>
      <c r="J30" s="102"/>
      <c r="K30" s="103"/>
      <c r="L30" s="15" t="s">
        <v>4</v>
      </c>
      <c r="Q30" s="35"/>
    </row>
    <row r="31" spans="1:17" ht="5.0999999999999996" customHeight="1" x14ac:dyDescent="0.25">
      <c r="A31" s="3"/>
      <c r="B31" s="98"/>
      <c r="C31" s="104"/>
      <c r="D31" s="3"/>
      <c r="E31" s="16"/>
      <c r="F31" s="16"/>
      <c r="G31" s="16"/>
      <c r="H31" s="10"/>
      <c r="I31" s="16"/>
      <c r="J31" s="16"/>
      <c r="K31" s="16"/>
      <c r="L31" s="14"/>
      <c r="Q31" s="35"/>
    </row>
    <row r="32" spans="1:17" ht="15.95" customHeight="1" x14ac:dyDescent="0.2">
      <c r="A32" s="3"/>
      <c r="B32" s="98"/>
      <c r="C32" s="105"/>
      <c r="D32" s="17" t="s">
        <v>7</v>
      </c>
      <c r="E32" s="16"/>
      <c r="F32" s="44">
        <v>10000</v>
      </c>
      <c r="G32" s="16"/>
      <c r="H32" s="11" t="s">
        <v>8</v>
      </c>
      <c r="I32" s="16"/>
      <c r="J32" s="45" t="s">
        <v>9</v>
      </c>
      <c r="K32" s="16"/>
      <c r="L32" s="20" t="s">
        <v>8</v>
      </c>
      <c r="Q32" s="37" t="s">
        <v>27</v>
      </c>
    </row>
    <row r="33" spans="1:17" ht="5.0999999999999996" customHeight="1" x14ac:dyDescent="0.2">
      <c r="A33" s="3"/>
      <c r="B33" s="98"/>
      <c r="C33" s="106"/>
      <c r="D33" s="8"/>
      <c r="E33" s="9"/>
      <c r="F33" s="9"/>
      <c r="G33" s="9"/>
      <c r="H33" s="7"/>
      <c r="I33" s="9"/>
      <c r="J33" s="9"/>
      <c r="K33" s="9"/>
      <c r="L33" s="21"/>
      <c r="Q33" s="100" t="s">
        <v>31</v>
      </c>
    </row>
    <row r="34" spans="1:17" ht="5.0999999999999996" customHeight="1" x14ac:dyDescent="0.2">
      <c r="A34" s="3"/>
      <c r="B34" s="98"/>
      <c r="C34" s="105"/>
      <c r="D34" s="3"/>
      <c r="E34" s="16"/>
      <c r="F34" s="16"/>
      <c r="G34" s="16"/>
      <c r="H34" s="12"/>
      <c r="I34" s="16"/>
      <c r="J34" s="16"/>
      <c r="K34" s="16"/>
      <c r="L34" s="14"/>
      <c r="Q34" s="100"/>
    </row>
    <row r="35" spans="1:17" ht="15.95" customHeight="1" x14ac:dyDescent="0.2">
      <c r="A35" s="3"/>
      <c r="B35" s="98"/>
      <c r="C35" s="105"/>
      <c r="D35" s="17" t="s">
        <v>10</v>
      </c>
      <c r="E35" s="16"/>
      <c r="F35" s="42">
        <v>10000</v>
      </c>
      <c r="G35" s="16"/>
      <c r="H35" s="11" t="s">
        <v>8</v>
      </c>
      <c r="I35" s="16"/>
      <c r="J35" s="43" t="s">
        <v>9</v>
      </c>
      <c r="K35" s="16"/>
      <c r="L35" s="20" t="s">
        <v>8</v>
      </c>
      <c r="Q35" s="100"/>
    </row>
    <row r="36" spans="1:17" ht="5.0999999999999996" customHeight="1" x14ac:dyDescent="0.2">
      <c r="A36" s="3"/>
      <c r="B36" s="98"/>
      <c r="C36" s="106"/>
      <c r="D36" s="8"/>
      <c r="E36" s="9"/>
      <c r="F36" s="9"/>
      <c r="G36" s="9"/>
      <c r="H36" s="7"/>
      <c r="I36" s="9"/>
      <c r="J36" s="9"/>
      <c r="K36" s="9"/>
      <c r="L36" s="21"/>
      <c r="Q36" s="100"/>
    </row>
    <row r="37" spans="1:17" ht="11.1" customHeight="1" x14ac:dyDescent="0.2">
      <c r="A37" s="3"/>
      <c r="B37" s="98"/>
      <c r="C37" s="105"/>
      <c r="D37" s="107" t="s">
        <v>11</v>
      </c>
      <c r="E37" s="16"/>
      <c r="F37" s="16"/>
      <c r="G37" s="16"/>
      <c r="H37" s="12"/>
      <c r="I37" s="16"/>
      <c r="J37" s="16"/>
      <c r="K37" s="16"/>
      <c r="L37" s="14"/>
      <c r="Q37" s="100"/>
    </row>
    <row r="38" spans="1:17" ht="11.1" customHeight="1" x14ac:dyDescent="0.2">
      <c r="A38" s="3"/>
      <c r="B38" s="98"/>
      <c r="C38" s="105"/>
      <c r="D38" s="107"/>
      <c r="E38" s="16"/>
      <c r="F38" s="16"/>
      <c r="G38" s="16"/>
      <c r="H38" s="12"/>
      <c r="I38" s="16"/>
      <c r="J38" s="16"/>
      <c r="K38" s="16"/>
      <c r="L38" s="14"/>
      <c r="Q38" s="100"/>
    </row>
    <row r="39" spans="1:17" ht="15.95" customHeight="1" x14ac:dyDescent="0.2">
      <c r="A39" s="3"/>
      <c r="B39" s="98"/>
      <c r="C39" s="13"/>
      <c r="D39" s="22" t="str">
        <f>IF(AA1=2, "Level 1", IF(AB1=TRUE, IF(A47-1=0, "Lowest Level","Lowest Level -"&amp;(A47-1)), "Level 1"))</f>
        <v>Level 1</v>
      </c>
      <c r="E39" s="16"/>
      <c r="F39" s="44">
        <v>10000</v>
      </c>
      <c r="G39" s="16"/>
      <c r="H39" s="11" t="s">
        <v>8</v>
      </c>
      <c r="I39" s="16"/>
      <c r="J39" s="45" t="s">
        <v>9</v>
      </c>
      <c r="K39" s="16"/>
      <c r="L39" s="20" t="s">
        <v>8</v>
      </c>
      <c r="Q39" s="100"/>
    </row>
    <row r="40" spans="1:17" ht="5.0999999999999996" customHeight="1" x14ac:dyDescent="0.25">
      <c r="A40" s="3"/>
      <c r="B40" s="98"/>
      <c r="C40" s="13"/>
      <c r="D40" s="8"/>
      <c r="E40" s="9"/>
      <c r="F40" s="9"/>
      <c r="G40" s="9"/>
      <c r="H40" s="7"/>
      <c r="I40" s="9"/>
      <c r="J40" s="9"/>
      <c r="K40" s="9"/>
      <c r="L40" s="21"/>
      <c r="Q40" s="38"/>
    </row>
    <row r="41" spans="1:17" ht="5.0999999999999996" customHeight="1" x14ac:dyDescent="0.2">
      <c r="A41" s="3"/>
      <c r="B41" s="98"/>
      <c r="C41" s="13"/>
      <c r="D41" s="3"/>
      <c r="E41" s="16"/>
      <c r="F41" s="16"/>
      <c r="G41" s="16"/>
      <c r="H41" s="12"/>
      <c r="I41" s="16"/>
      <c r="J41" s="16"/>
      <c r="K41" s="16"/>
      <c r="L41" s="14"/>
    </row>
    <row r="42" spans="1:17" ht="15.95" customHeight="1" x14ac:dyDescent="0.2">
      <c r="A42" s="3"/>
      <c r="B42" s="98"/>
      <c r="C42" s="13"/>
      <c r="D42" s="23" t="str">
        <f>IF(AA1=2, "Level 2", IF(AB1=TRUE, IF(A47-2=0, "Lowest Level","Lowest Level -"&amp;(A47-2)), "Level 2"))</f>
        <v>Level 2</v>
      </c>
      <c r="E42" s="16"/>
      <c r="F42" s="44">
        <v>10000</v>
      </c>
      <c r="G42" s="16"/>
      <c r="H42" s="11" t="s">
        <v>8</v>
      </c>
      <c r="I42" s="16"/>
      <c r="J42" s="45" t="s">
        <v>9</v>
      </c>
      <c r="K42" s="16"/>
      <c r="L42" s="20" t="s">
        <v>8</v>
      </c>
    </row>
    <row r="43" spans="1:17" ht="5.0999999999999996" customHeight="1" x14ac:dyDescent="0.2">
      <c r="A43" s="3"/>
      <c r="B43" s="98"/>
      <c r="C43" s="13"/>
      <c r="D43" s="8"/>
      <c r="E43" s="9"/>
      <c r="F43" s="9"/>
      <c r="G43" s="9"/>
      <c r="H43" s="7"/>
      <c r="I43" s="9"/>
      <c r="J43" s="9"/>
      <c r="K43" s="9"/>
      <c r="L43" s="21"/>
    </row>
    <row r="44" spans="1:17" ht="5.0999999999999996" customHeight="1" x14ac:dyDescent="0.2">
      <c r="A44" s="3"/>
      <c r="B44" s="98"/>
      <c r="C44" s="13"/>
      <c r="D44" s="3"/>
      <c r="E44" s="16"/>
      <c r="F44" s="16"/>
      <c r="G44" s="16"/>
      <c r="H44" s="12"/>
      <c r="I44" s="16"/>
      <c r="J44" s="16"/>
      <c r="K44" s="16"/>
      <c r="L44" s="14"/>
    </row>
    <row r="45" spans="1:17" ht="15.95" customHeight="1" x14ac:dyDescent="0.2">
      <c r="A45" s="3"/>
      <c r="B45" s="98"/>
      <c r="C45" s="13"/>
      <c r="D45" s="24" t="str">
        <f>IF(AA1=2, "Level 3", IF(AB1=TRUE, IF(A47-3=0, "Lowest Level","Lowest Level -"&amp;(A47-3)), "Level 3"))</f>
        <v>Level 3</v>
      </c>
      <c r="E45" s="16"/>
      <c r="F45" s="44">
        <v>10000</v>
      </c>
      <c r="G45" s="16"/>
      <c r="H45" s="11" t="s">
        <v>8</v>
      </c>
      <c r="I45" s="16"/>
      <c r="J45" s="45" t="s">
        <v>9</v>
      </c>
      <c r="K45" s="16"/>
      <c r="L45" s="20" t="s">
        <v>8</v>
      </c>
    </row>
    <row r="46" spans="1:17" ht="5.0999999999999996" customHeight="1" x14ac:dyDescent="0.2">
      <c r="A46" s="3"/>
      <c r="B46" s="98"/>
      <c r="C46" s="13"/>
      <c r="D46" s="8"/>
      <c r="E46" s="9"/>
      <c r="F46" s="9"/>
      <c r="G46" s="9"/>
      <c r="H46" s="7"/>
      <c r="I46" s="9"/>
      <c r="J46" s="9"/>
      <c r="K46" s="9"/>
      <c r="L46" s="21"/>
    </row>
    <row r="47" spans="1:17" ht="21.95" customHeight="1" x14ac:dyDescent="0.2">
      <c r="A47" s="3">
        <v>3</v>
      </c>
      <c r="B47" s="98"/>
      <c r="C47" s="13"/>
      <c r="D47" s="3"/>
      <c r="E47" s="3"/>
      <c r="F47" s="3"/>
      <c r="G47" s="3"/>
      <c r="H47" s="3"/>
      <c r="I47" s="3"/>
      <c r="J47" s="3"/>
      <c r="K47" s="3"/>
      <c r="L47" s="14"/>
    </row>
    <row r="48" spans="1:17" ht="5.0999999999999996" customHeight="1" thickBot="1" x14ac:dyDescent="0.25">
      <c r="A48" s="3"/>
      <c r="B48" s="99"/>
      <c r="C48" s="25"/>
      <c r="D48" s="26"/>
      <c r="E48" s="26"/>
      <c r="F48" s="26"/>
      <c r="G48" s="26"/>
      <c r="H48" s="26"/>
      <c r="I48" s="26"/>
      <c r="J48" s="26"/>
      <c r="K48" s="26"/>
      <c r="L48" s="27"/>
    </row>
    <row r="49" spans="1:12" ht="9" customHeight="1" x14ac:dyDescent="0.2">
      <c r="A49" s="3"/>
      <c r="B49" s="3"/>
      <c r="C49" s="3"/>
      <c r="D49" s="3"/>
      <c r="E49" s="3"/>
      <c r="F49" s="3"/>
      <c r="G49" s="3"/>
      <c r="H49" s="3"/>
      <c r="I49" s="3"/>
      <c r="J49" s="3"/>
      <c r="K49" s="3"/>
      <c r="L49" s="3"/>
    </row>
    <row r="50" spans="1:12" ht="24.6" customHeight="1" x14ac:dyDescent="0.2">
      <c r="A50" s="3"/>
      <c r="B50" s="3"/>
      <c r="C50" s="3"/>
      <c r="D50" s="3"/>
      <c r="E50" s="3"/>
      <c r="F50" s="3"/>
      <c r="G50" s="3"/>
      <c r="H50" s="3"/>
      <c r="I50" s="3"/>
      <c r="J50" s="3"/>
      <c r="K50" s="3"/>
      <c r="L50" s="3"/>
    </row>
    <row r="51" spans="1:12" ht="15" customHeight="1" thickBot="1" x14ac:dyDescent="0.25">
      <c r="A51" s="3"/>
      <c r="B51" s="3"/>
      <c r="C51" s="3"/>
      <c r="D51" s="3"/>
      <c r="E51" s="3"/>
      <c r="F51" s="3"/>
      <c r="G51" s="3"/>
      <c r="H51" s="3"/>
      <c r="I51" s="3"/>
      <c r="J51" s="3"/>
      <c r="K51" s="3"/>
      <c r="L51" s="3"/>
    </row>
    <row r="52" spans="1:12" ht="28.35" customHeight="1" x14ac:dyDescent="0.2">
      <c r="A52" s="3"/>
      <c r="B52" s="109" t="s">
        <v>13</v>
      </c>
      <c r="C52" s="110"/>
      <c r="D52" s="110"/>
      <c r="E52" s="110"/>
      <c r="F52" s="110"/>
      <c r="G52" s="110"/>
      <c r="H52" s="110"/>
      <c r="I52" s="110"/>
      <c r="J52" s="110"/>
      <c r="K52" s="110"/>
      <c r="L52" s="111"/>
    </row>
    <row r="53" spans="1:12" ht="28.35" customHeight="1" x14ac:dyDescent="0.2">
      <c r="A53" s="3"/>
      <c r="B53" s="112"/>
      <c r="C53" s="113"/>
      <c r="D53" s="113"/>
      <c r="E53" s="113"/>
      <c r="F53" s="113"/>
      <c r="G53" s="113"/>
      <c r="H53" s="113"/>
      <c r="I53" s="113"/>
      <c r="J53" s="113"/>
      <c r="K53" s="113"/>
      <c r="L53" s="114"/>
    </row>
    <row r="54" spans="1:12" ht="18" customHeight="1" x14ac:dyDescent="0.2">
      <c r="A54" s="3"/>
      <c r="B54" s="108" t="s">
        <v>6</v>
      </c>
      <c r="C54" s="3"/>
      <c r="D54" s="3"/>
      <c r="E54" s="3"/>
      <c r="F54" s="3"/>
      <c r="G54" s="3"/>
      <c r="H54" s="3"/>
      <c r="I54" s="3"/>
      <c r="J54" s="3"/>
      <c r="K54" s="3"/>
      <c r="L54" s="14"/>
    </row>
    <row r="55" spans="1:12" ht="17.100000000000001" customHeight="1" x14ac:dyDescent="0.2">
      <c r="A55" s="3"/>
      <c r="B55" s="98"/>
      <c r="C55" s="6"/>
      <c r="D55" s="7"/>
      <c r="E55" s="101" t="s">
        <v>3</v>
      </c>
      <c r="F55" s="102"/>
      <c r="G55" s="103"/>
      <c r="H55" s="5" t="s">
        <v>4</v>
      </c>
      <c r="I55" s="101" t="s">
        <v>5</v>
      </c>
      <c r="J55" s="102"/>
      <c r="K55" s="103"/>
      <c r="L55" s="15" t="s">
        <v>4</v>
      </c>
    </row>
    <row r="56" spans="1:12" ht="5.0999999999999996" customHeight="1" x14ac:dyDescent="0.2">
      <c r="A56" s="3"/>
      <c r="B56" s="98"/>
      <c r="C56" s="104"/>
      <c r="D56" s="3"/>
      <c r="E56" s="16"/>
      <c r="F56" s="16"/>
      <c r="G56" s="16"/>
      <c r="H56" s="10"/>
      <c r="I56" s="16"/>
      <c r="J56" s="16"/>
      <c r="K56" s="16"/>
      <c r="L56" s="14"/>
    </row>
    <row r="57" spans="1:12" ht="15.95" customHeight="1" x14ac:dyDescent="0.2">
      <c r="A57" s="3"/>
      <c r="B57" s="98"/>
      <c r="C57" s="105"/>
      <c r="D57" s="17" t="s">
        <v>14</v>
      </c>
      <c r="E57" s="16"/>
      <c r="F57" s="42">
        <v>10000</v>
      </c>
      <c r="G57" s="16"/>
      <c r="H57" s="11" t="s">
        <v>8</v>
      </c>
      <c r="I57" s="16"/>
      <c r="J57" s="43" t="s">
        <v>9</v>
      </c>
      <c r="K57" s="16"/>
      <c r="L57" s="20" t="s">
        <v>8</v>
      </c>
    </row>
    <row r="58" spans="1:12" ht="5.0999999999999996" customHeight="1" x14ac:dyDescent="0.2">
      <c r="A58" s="3"/>
      <c r="B58" s="98"/>
      <c r="C58" s="106"/>
      <c r="D58" s="8"/>
      <c r="E58" s="9"/>
      <c r="F58" s="9"/>
      <c r="G58" s="9"/>
      <c r="H58" s="7"/>
      <c r="I58" s="9"/>
      <c r="J58" s="9"/>
      <c r="K58" s="9"/>
      <c r="L58" s="21"/>
    </row>
    <row r="59" spans="1:12" ht="5.0999999999999996" customHeight="1" x14ac:dyDescent="0.2">
      <c r="A59" s="3"/>
      <c r="B59" s="98"/>
      <c r="C59" s="105"/>
      <c r="D59" s="3"/>
      <c r="E59" s="16"/>
      <c r="F59" s="16"/>
      <c r="G59" s="16"/>
      <c r="H59" s="12"/>
      <c r="I59" s="16"/>
      <c r="J59" s="16"/>
      <c r="K59" s="16"/>
      <c r="L59" s="14"/>
    </row>
    <row r="60" spans="1:12" ht="15.95" customHeight="1" x14ac:dyDescent="0.2">
      <c r="A60" s="3"/>
      <c r="B60" s="98"/>
      <c r="C60" s="105"/>
      <c r="D60" s="17" t="s">
        <v>15</v>
      </c>
      <c r="E60" s="16"/>
      <c r="F60" s="18">
        <v>10000</v>
      </c>
      <c r="G60" s="16"/>
      <c r="H60" s="11" t="s">
        <v>8</v>
      </c>
      <c r="I60" s="16"/>
      <c r="J60" s="19" t="s">
        <v>9</v>
      </c>
      <c r="K60" s="16"/>
      <c r="L60" s="20" t="s">
        <v>8</v>
      </c>
    </row>
    <row r="61" spans="1:12" ht="5.0999999999999996" customHeight="1" x14ac:dyDescent="0.2">
      <c r="A61" s="3"/>
      <c r="B61" s="98"/>
      <c r="C61" s="106"/>
      <c r="D61" s="8"/>
      <c r="E61" s="9"/>
      <c r="F61" s="9"/>
      <c r="G61" s="9"/>
      <c r="H61" s="7"/>
      <c r="I61" s="9"/>
      <c r="J61" s="9"/>
      <c r="K61" s="9"/>
      <c r="L61" s="21"/>
    </row>
    <row r="62" spans="1:12" ht="5.0999999999999996" customHeight="1" x14ac:dyDescent="0.2">
      <c r="A62" s="3"/>
      <c r="B62" s="98"/>
      <c r="C62" s="105"/>
      <c r="D62" s="3"/>
      <c r="E62" s="16"/>
      <c r="F62" s="16"/>
      <c r="G62" s="16"/>
      <c r="H62" s="12"/>
      <c r="I62" s="16"/>
      <c r="J62" s="16"/>
      <c r="K62" s="16"/>
      <c r="L62" s="14"/>
    </row>
    <row r="63" spans="1:12" ht="15.95" customHeight="1" x14ac:dyDescent="0.2">
      <c r="A63" s="3"/>
      <c r="B63" s="98"/>
      <c r="C63" s="105"/>
      <c r="D63" s="17" t="s">
        <v>16</v>
      </c>
      <c r="E63" s="16"/>
      <c r="F63" s="18">
        <v>10000</v>
      </c>
      <c r="G63" s="16"/>
      <c r="H63" s="11" t="s">
        <v>8</v>
      </c>
      <c r="I63" s="16"/>
      <c r="J63" s="19" t="s">
        <v>9</v>
      </c>
      <c r="K63" s="16"/>
      <c r="L63" s="20" t="s">
        <v>8</v>
      </c>
    </row>
    <row r="64" spans="1:12" ht="5.0999999999999996" customHeight="1" x14ac:dyDescent="0.2">
      <c r="A64" s="3"/>
      <c r="B64" s="98"/>
      <c r="C64" s="106"/>
      <c r="D64" s="8"/>
      <c r="E64" s="9"/>
      <c r="F64" s="9"/>
      <c r="G64" s="9"/>
      <c r="H64" s="7"/>
      <c r="I64" s="9"/>
      <c r="J64" s="9"/>
      <c r="K64" s="9"/>
      <c r="L64" s="21"/>
    </row>
    <row r="65" spans="1:12" ht="5.0999999999999996" customHeight="1" x14ac:dyDescent="0.2">
      <c r="A65" s="3"/>
      <c r="B65" s="98"/>
      <c r="C65" s="105"/>
      <c r="D65" s="3"/>
      <c r="E65" s="16"/>
      <c r="F65" s="16"/>
      <c r="G65" s="16"/>
      <c r="H65" s="12"/>
      <c r="I65" s="16"/>
      <c r="J65" s="16"/>
      <c r="K65" s="16"/>
      <c r="L65" s="14"/>
    </row>
    <row r="66" spans="1:12" ht="15.95" customHeight="1" x14ac:dyDescent="0.2">
      <c r="A66" s="3"/>
      <c r="B66" s="98"/>
      <c r="C66" s="105"/>
      <c r="D66" s="17" t="s">
        <v>17</v>
      </c>
      <c r="E66" s="16"/>
      <c r="F66" s="44">
        <v>10000</v>
      </c>
      <c r="G66" s="16"/>
      <c r="H66" s="11" t="s">
        <v>8</v>
      </c>
      <c r="I66" s="16"/>
      <c r="J66" s="46" t="s">
        <v>9</v>
      </c>
      <c r="K66" s="16"/>
      <c r="L66" s="20" t="s">
        <v>8</v>
      </c>
    </row>
    <row r="67" spans="1:12" ht="5.0999999999999996" customHeight="1" x14ac:dyDescent="0.2">
      <c r="A67" s="3"/>
      <c r="B67" s="98"/>
      <c r="C67" s="106"/>
      <c r="D67" s="8"/>
      <c r="E67" s="9"/>
      <c r="F67" s="9"/>
      <c r="G67" s="9"/>
      <c r="H67" s="7"/>
      <c r="I67" s="9"/>
      <c r="J67" s="9"/>
      <c r="K67" s="9"/>
      <c r="L67" s="21"/>
    </row>
    <row r="68" spans="1:12" ht="5.0999999999999996" customHeight="1" x14ac:dyDescent="0.2">
      <c r="A68" s="3"/>
      <c r="B68" s="98"/>
      <c r="C68" s="105"/>
      <c r="D68" s="3"/>
      <c r="E68" s="16"/>
      <c r="F68" s="16"/>
      <c r="G68" s="16"/>
      <c r="H68" s="12"/>
      <c r="I68" s="16"/>
      <c r="J68" s="16"/>
      <c r="K68" s="16"/>
      <c r="L68" s="14"/>
    </row>
    <row r="69" spans="1:12" ht="15.95" customHeight="1" x14ac:dyDescent="0.2">
      <c r="A69" s="3"/>
      <c r="B69" s="98"/>
      <c r="C69" s="105"/>
      <c r="D69" s="17" t="s">
        <v>18</v>
      </c>
      <c r="E69" s="16"/>
      <c r="F69" s="18">
        <v>10000</v>
      </c>
      <c r="G69" s="16"/>
      <c r="H69" s="11" t="s">
        <v>8</v>
      </c>
      <c r="I69" s="16"/>
      <c r="J69" s="19" t="s">
        <v>9</v>
      </c>
      <c r="K69" s="16"/>
      <c r="L69" s="20" t="s">
        <v>8</v>
      </c>
    </row>
    <row r="70" spans="1:12" ht="5.0999999999999996" customHeight="1" x14ac:dyDescent="0.2">
      <c r="A70" s="3"/>
      <c r="B70" s="98"/>
      <c r="C70" s="106"/>
      <c r="D70" s="8"/>
      <c r="E70" s="9"/>
      <c r="F70" s="9"/>
      <c r="G70" s="9"/>
      <c r="H70" s="7"/>
      <c r="I70" s="9"/>
      <c r="J70" s="9"/>
      <c r="K70" s="9"/>
      <c r="L70" s="21"/>
    </row>
    <row r="71" spans="1:12" ht="5.0999999999999996" customHeight="1" x14ac:dyDescent="0.2">
      <c r="A71" s="3"/>
      <c r="B71" s="98"/>
      <c r="C71" s="105"/>
      <c r="D71" s="3"/>
      <c r="E71" s="16"/>
      <c r="F71" s="16"/>
      <c r="G71" s="16"/>
      <c r="H71" s="12"/>
      <c r="I71" s="16"/>
      <c r="J71" s="16"/>
      <c r="K71" s="16"/>
      <c r="L71" s="14"/>
    </row>
    <row r="72" spans="1:12" ht="15.95" customHeight="1" x14ac:dyDescent="0.2">
      <c r="A72" s="3"/>
      <c r="B72" s="98"/>
      <c r="C72" s="105"/>
      <c r="D72" s="17" t="s">
        <v>19</v>
      </c>
      <c r="E72" s="16"/>
      <c r="F72" s="16"/>
      <c r="G72" s="16"/>
      <c r="H72" s="12"/>
      <c r="I72" s="16"/>
      <c r="J72" s="16"/>
      <c r="K72" s="16"/>
      <c r="L72" s="14"/>
    </row>
    <row r="73" spans="1:12" ht="5.0999999999999996" customHeight="1" x14ac:dyDescent="0.2">
      <c r="A73" s="3"/>
      <c r="B73" s="98"/>
      <c r="C73" s="13"/>
      <c r="D73" s="17"/>
      <c r="E73" s="16"/>
      <c r="F73" s="16"/>
      <c r="G73" s="16"/>
      <c r="H73" s="12"/>
      <c r="I73" s="16"/>
      <c r="J73" s="16"/>
      <c r="K73" s="16"/>
      <c r="L73" s="14"/>
    </row>
    <row r="74" spans="1:12" ht="15.95" customHeight="1" x14ac:dyDescent="0.2">
      <c r="A74" s="3"/>
      <c r="B74" s="98"/>
      <c r="C74" s="13"/>
      <c r="D74" s="53" t="s">
        <v>42</v>
      </c>
      <c r="E74" s="16"/>
      <c r="F74" s="42">
        <v>10000</v>
      </c>
      <c r="G74" s="16"/>
      <c r="H74" s="11" t="s">
        <v>8</v>
      </c>
      <c r="I74" s="16"/>
      <c r="J74" s="43" t="s">
        <v>9</v>
      </c>
      <c r="K74" s="16"/>
      <c r="L74" s="20" t="s">
        <v>8</v>
      </c>
    </row>
    <row r="75" spans="1:12" ht="5.0999999999999996" customHeight="1" x14ac:dyDescent="0.2">
      <c r="A75" s="3"/>
      <c r="B75" s="98"/>
      <c r="C75" s="13"/>
      <c r="D75" s="52"/>
      <c r="E75" s="9"/>
      <c r="F75" s="9"/>
      <c r="G75" s="9"/>
      <c r="H75" s="7"/>
      <c r="I75" s="9"/>
      <c r="J75" s="9"/>
      <c r="K75" s="9"/>
      <c r="L75" s="21"/>
    </row>
    <row r="76" spans="1:12" ht="5.0999999999999996" customHeight="1" x14ac:dyDescent="0.2">
      <c r="A76" s="3"/>
      <c r="B76" s="98"/>
      <c r="C76" s="13"/>
      <c r="D76" s="17"/>
      <c r="E76" s="16"/>
      <c r="F76" s="16"/>
      <c r="G76" s="16"/>
      <c r="H76" s="12"/>
      <c r="I76" s="16"/>
      <c r="J76" s="16"/>
      <c r="K76" s="16"/>
      <c r="L76" s="14"/>
    </row>
    <row r="77" spans="1:12" ht="15.75" customHeight="1" x14ac:dyDescent="0.2">
      <c r="A77" s="3"/>
      <c r="B77" s="98"/>
      <c r="C77" s="13"/>
      <c r="D77" s="53" t="s">
        <v>44</v>
      </c>
      <c r="E77" s="16"/>
      <c r="F77" s="59">
        <v>10000</v>
      </c>
      <c r="G77" s="16"/>
      <c r="H77" s="11" t="s">
        <v>8</v>
      </c>
      <c r="I77" s="16"/>
      <c r="J77" s="60" t="s">
        <v>9</v>
      </c>
      <c r="K77" s="16"/>
      <c r="L77" s="20" t="s">
        <v>8</v>
      </c>
    </row>
    <row r="78" spans="1:12" ht="5.0999999999999996" customHeight="1" x14ac:dyDescent="0.2">
      <c r="A78" s="3"/>
      <c r="B78" s="98"/>
      <c r="C78" s="13"/>
      <c r="D78" s="52"/>
      <c r="E78" s="9"/>
      <c r="F78" s="9"/>
      <c r="G78" s="9"/>
      <c r="H78" s="7"/>
      <c r="I78" s="9"/>
      <c r="J78" s="9"/>
      <c r="K78" s="9"/>
      <c r="L78" s="21"/>
    </row>
    <row r="79" spans="1:12" ht="21.95" customHeight="1" x14ac:dyDescent="0.2">
      <c r="A79" s="3"/>
      <c r="B79" s="98"/>
      <c r="C79" s="13"/>
      <c r="D79" s="3"/>
      <c r="E79" s="3"/>
      <c r="F79" s="3"/>
      <c r="G79" s="3"/>
      <c r="H79" s="12"/>
      <c r="I79" s="3"/>
      <c r="J79" s="3"/>
      <c r="K79" s="3"/>
      <c r="L79" s="14"/>
    </row>
    <row r="80" spans="1:12" ht="5.0999999999999996" customHeight="1" thickBot="1" x14ac:dyDescent="0.25">
      <c r="A80" s="3"/>
      <c r="B80" s="99"/>
      <c r="C80" s="25"/>
      <c r="D80" s="26"/>
      <c r="E80" s="26"/>
      <c r="F80" s="26"/>
      <c r="G80" s="26"/>
      <c r="H80" s="30"/>
      <c r="I80" s="26"/>
      <c r="J80" s="26"/>
      <c r="K80" s="26"/>
      <c r="L80" s="27"/>
    </row>
    <row r="81" spans="1:12" ht="15.95" customHeight="1" x14ac:dyDescent="0.2">
      <c r="A81" s="3"/>
      <c r="B81" s="97" t="s">
        <v>12</v>
      </c>
      <c r="C81" s="28"/>
      <c r="D81" s="28"/>
      <c r="E81" s="28"/>
      <c r="F81" s="28"/>
      <c r="G81" s="28"/>
      <c r="H81" s="28"/>
      <c r="I81" s="28"/>
      <c r="J81" s="28"/>
      <c r="K81" s="28"/>
      <c r="L81" s="29"/>
    </row>
    <row r="82" spans="1:12" ht="18" customHeight="1" x14ac:dyDescent="0.2">
      <c r="A82" s="3"/>
      <c r="B82" s="98"/>
      <c r="C82" s="6"/>
      <c r="D82" s="7"/>
      <c r="E82" s="101" t="s">
        <v>3</v>
      </c>
      <c r="F82" s="102"/>
      <c r="G82" s="103"/>
      <c r="H82" s="5" t="s">
        <v>4</v>
      </c>
      <c r="I82" s="101" t="s">
        <v>5</v>
      </c>
      <c r="J82" s="102"/>
      <c r="K82" s="103"/>
      <c r="L82" s="15" t="s">
        <v>4</v>
      </c>
    </row>
    <row r="83" spans="1:12" ht="5.0999999999999996" customHeight="1" x14ac:dyDescent="0.2">
      <c r="A83" s="3"/>
      <c r="B83" s="98"/>
      <c r="C83" s="104"/>
      <c r="D83" s="3"/>
      <c r="E83" s="16"/>
      <c r="F83" s="16"/>
      <c r="G83" s="16"/>
      <c r="H83" s="10"/>
      <c r="I83" s="16"/>
      <c r="J83" s="16"/>
      <c r="K83" s="16"/>
      <c r="L83" s="14"/>
    </row>
    <row r="84" spans="1:12" ht="15.95" customHeight="1" x14ac:dyDescent="0.2">
      <c r="A84" s="3"/>
      <c r="B84" s="98"/>
      <c r="C84" s="105"/>
      <c r="D84" s="17" t="s">
        <v>14</v>
      </c>
      <c r="E84" s="16"/>
      <c r="F84" s="42">
        <v>10000</v>
      </c>
      <c r="G84" s="16"/>
      <c r="H84" s="11" t="s">
        <v>8</v>
      </c>
      <c r="I84" s="16"/>
      <c r="J84" s="43" t="s">
        <v>9</v>
      </c>
      <c r="K84" s="16"/>
      <c r="L84" s="20" t="s">
        <v>8</v>
      </c>
    </row>
    <row r="85" spans="1:12" ht="5.0999999999999996" customHeight="1" x14ac:dyDescent="0.2">
      <c r="A85" s="3"/>
      <c r="B85" s="98"/>
      <c r="C85" s="106"/>
      <c r="D85" s="8"/>
      <c r="E85" s="9"/>
      <c r="F85" s="9"/>
      <c r="G85" s="9"/>
      <c r="H85" s="7"/>
      <c r="I85" s="9"/>
      <c r="J85" s="9"/>
      <c r="K85" s="9"/>
      <c r="L85" s="21"/>
    </row>
    <row r="86" spans="1:12" ht="5.0999999999999996" customHeight="1" x14ac:dyDescent="0.2">
      <c r="A86" s="3"/>
      <c r="B86" s="98"/>
      <c r="C86" s="105"/>
      <c r="D86" s="3"/>
      <c r="E86" s="16"/>
      <c r="F86" s="16"/>
      <c r="G86" s="16"/>
      <c r="H86" s="12"/>
      <c r="I86" s="16"/>
      <c r="J86" s="16"/>
      <c r="K86" s="16"/>
      <c r="L86" s="14"/>
    </row>
    <row r="87" spans="1:12" ht="15.95" customHeight="1" x14ac:dyDescent="0.2">
      <c r="A87" s="3"/>
      <c r="B87" s="98"/>
      <c r="C87" s="105"/>
      <c r="D87" s="17" t="s">
        <v>15</v>
      </c>
      <c r="E87" s="16"/>
      <c r="F87" s="42">
        <v>10000</v>
      </c>
      <c r="G87" s="16"/>
      <c r="H87" s="11" t="s">
        <v>8</v>
      </c>
      <c r="I87" s="16"/>
      <c r="J87" s="43" t="s">
        <v>9</v>
      </c>
      <c r="K87" s="16"/>
      <c r="L87" s="20" t="s">
        <v>8</v>
      </c>
    </row>
    <row r="88" spans="1:12" ht="5.0999999999999996" customHeight="1" x14ac:dyDescent="0.2">
      <c r="A88" s="3"/>
      <c r="B88" s="98"/>
      <c r="C88" s="106"/>
      <c r="D88" s="8"/>
      <c r="E88" s="9"/>
      <c r="F88" s="9"/>
      <c r="G88" s="9"/>
      <c r="H88" s="7"/>
      <c r="I88" s="9"/>
      <c r="J88" s="9"/>
      <c r="K88" s="9"/>
      <c r="L88" s="21"/>
    </row>
    <row r="89" spans="1:12" ht="5.0999999999999996" customHeight="1" x14ac:dyDescent="0.2">
      <c r="A89" s="3"/>
      <c r="B89" s="98"/>
      <c r="C89" s="105"/>
      <c r="D89" s="3"/>
      <c r="E89" s="16"/>
      <c r="F89" s="16"/>
      <c r="G89" s="16"/>
      <c r="H89" s="12"/>
      <c r="I89" s="16"/>
      <c r="J89" s="16"/>
      <c r="K89" s="16"/>
      <c r="L89" s="14"/>
    </row>
    <row r="90" spans="1:12" ht="15.95" customHeight="1" x14ac:dyDescent="0.2">
      <c r="A90" s="3"/>
      <c r="B90" s="98"/>
      <c r="C90" s="105"/>
      <c r="D90" s="17" t="s">
        <v>16</v>
      </c>
      <c r="E90" s="16"/>
      <c r="F90" s="42">
        <v>10000</v>
      </c>
      <c r="G90" s="16"/>
      <c r="H90" s="11" t="s">
        <v>8</v>
      </c>
      <c r="I90" s="16"/>
      <c r="J90" s="43" t="s">
        <v>9</v>
      </c>
      <c r="K90" s="16"/>
      <c r="L90" s="20" t="s">
        <v>8</v>
      </c>
    </row>
    <row r="91" spans="1:12" ht="5.0999999999999996" customHeight="1" x14ac:dyDescent="0.2">
      <c r="A91" s="3"/>
      <c r="B91" s="98"/>
      <c r="C91" s="106"/>
      <c r="D91" s="8"/>
      <c r="E91" s="9"/>
      <c r="F91" s="9"/>
      <c r="G91" s="9"/>
      <c r="H91" s="7"/>
      <c r="I91" s="9"/>
      <c r="J91" s="9"/>
      <c r="K91" s="9"/>
      <c r="L91" s="21"/>
    </row>
    <row r="92" spans="1:12" ht="5.0999999999999996" customHeight="1" x14ac:dyDescent="0.2">
      <c r="A92" s="3"/>
      <c r="B92" s="98"/>
      <c r="C92" s="105"/>
      <c r="D92" s="3"/>
      <c r="E92" s="16"/>
      <c r="F92" s="16"/>
      <c r="G92" s="16"/>
      <c r="H92" s="12"/>
      <c r="I92" s="16"/>
      <c r="J92" s="16"/>
      <c r="K92" s="16"/>
      <c r="L92" s="14"/>
    </row>
    <row r="93" spans="1:12" ht="15.95" customHeight="1" x14ac:dyDescent="0.2">
      <c r="A93" s="3"/>
      <c r="B93" s="98"/>
      <c r="C93" s="105"/>
      <c r="D93" s="17" t="s">
        <v>17</v>
      </c>
      <c r="E93" s="16"/>
      <c r="F93" s="42">
        <v>10000</v>
      </c>
      <c r="G93" s="16"/>
      <c r="H93" s="11" t="s">
        <v>8</v>
      </c>
      <c r="I93" s="16"/>
      <c r="J93" s="43" t="s">
        <v>9</v>
      </c>
      <c r="K93" s="16"/>
      <c r="L93" s="20" t="s">
        <v>8</v>
      </c>
    </row>
    <row r="94" spans="1:12" ht="5.0999999999999996" customHeight="1" x14ac:dyDescent="0.2">
      <c r="A94" s="3"/>
      <c r="B94" s="98"/>
      <c r="C94" s="106"/>
      <c r="D94" s="8"/>
      <c r="E94" s="9"/>
      <c r="F94" s="9"/>
      <c r="G94" s="9"/>
      <c r="H94" s="7"/>
      <c r="I94" s="9"/>
      <c r="J94" s="9"/>
      <c r="K94" s="9"/>
      <c r="L94" s="21"/>
    </row>
    <row r="95" spans="1:12" ht="5.0999999999999996" customHeight="1" x14ac:dyDescent="0.2">
      <c r="A95" s="3"/>
      <c r="B95" s="98"/>
      <c r="C95" s="105"/>
      <c r="D95" s="3"/>
      <c r="E95" s="16"/>
      <c r="F95" s="16"/>
      <c r="G95" s="16"/>
      <c r="H95" s="12"/>
      <c r="I95" s="16"/>
      <c r="J95" s="16"/>
      <c r="K95" s="16"/>
      <c r="L95" s="14"/>
    </row>
    <row r="96" spans="1:12" ht="15.95" customHeight="1" x14ac:dyDescent="0.2">
      <c r="A96" s="3"/>
      <c r="B96" s="98"/>
      <c r="C96" s="105"/>
      <c r="D96" s="17" t="s">
        <v>18</v>
      </c>
      <c r="E96" s="16"/>
      <c r="F96" s="18">
        <v>10000</v>
      </c>
      <c r="G96" s="16"/>
      <c r="H96" s="11" t="s">
        <v>8</v>
      </c>
      <c r="I96" s="16"/>
      <c r="J96" s="19" t="s">
        <v>9</v>
      </c>
      <c r="K96" s="16"/>
      <c r="L96" s="20" t="s">
        <v>8</v>
      </c>
    </row>
    <row r="97" spans="1:12" ht="5.0999999999999996" customHeight="1" x14ac:dyDescent="0.2">
      <c r="A97" s="3"/>
      <c r="B97" s="98"/>
      <c r="C97" s="106"/>
      <c r="D97" s="8"/>
      <c r="E97" s="9"/>
      <c r="F97" s="9"/>
      <c r="G97" s="9"/>
      <c r="H97" s="7"/>
      <c r="I97" s="9"/>
      <c r="J97" s="9"/>
      <c r="K97" s="9"/>
      <c r="L97" s="21"/>
    </row>
    <row r="98" spans="1:12" ht="5.0999999999999996" customHeight="1" x14ac:dyDescent="0.2">
      <c r="A98" s="3"/>
      <c r="B98" s="98"/>
      <c r="C98" s="105"/>
      <c r="D98" s="3"/>
      <c r="E98" s="16"/>
      <c r="F98" s="16"/>
      <c r="G98" s="16"/>
      <c r="H98" s="12"/>
      <c r="I98" s="16"/>
      <c r="J98" s="16"/>
      <c r="K98" s="16"/>
      <c r="L98" s="14"/>
    </row>
    <row r="99" spans="1:12" ht="15.95" customHeight="1" x14ac:dyDescent="0.2">
      <c r="A99" s="3"/>
      <c r="B99" s="98"/>
      <c r="C99" s="105"/>
      <c r="D99" s="17" t="s">
        <v>19</v>
      </c>
      <c r="E99" s="16"/>
      <c r="F99" s="16"/>
      <c r="G99" s="16"/>
      <c r="H99" s="12"/>
      <c r="I99" s="16"/>
      <c r="J99" s="16"/>
      <c r="K99" s="16"/>
      <c r="L99" s="14"/>
    </row>
    <row r="100" spans="1:12" ht="5.0999999999999996" customHeight="1" x14ac:dyDescent="0.2">
      <c r="A100" s="3"/>
      <c r="B100" s="98"/>
      <c r="C100" s="13"/>
      <c r="D100" s="17"/>
      <c r="E100" s="16"/>
      <c r="F100" s="16"/>
      <c r="G100" s="16"/>
      <c r="H100" s="12"/>
      <c r="I100" s="16"/>
      <c r="J100" s="16"/>
      <c r="K100" s="16"/>
      <c r="L100" s="14"/>
    </row>
    <row r="101" spans="1:12" ht="15.95" customHeight="1" x14ac:dyDescent="0.2">
      <c r="A101" s="3"/>
      <c r="B101" s="98"/>
      <c r="C101" s="13"/>
      <c r="D101" s="53" t="s">
        <v>40</v>
      </c>
      <c r="E101" s="16"/>
      <c r="F101" s="43">
        <v>10000</v>
      </c>
      <c r="G101" s="16"/>
      <c r="H101" s="11" t="s">
        <v>8</v>
      </c>
      <c r="I101" s="16"/>
      <c r="J101" s="43" t="s">
        <v>9</v>
      </c>
      <c r="K101" s="16"/>
      <c r="L101" s="20" t="s">
        <v>8</v>
      </c>
    </row>
    <row r="102" spans="1:12" ht="5.0999999999999996" customHeight="1" x14ac:dyDescent="0.2">
      <c r="A102" s="3"/>
      <c r="B102" s="98"/>
      <c r="C102" s="13"/>
      <c r="D102" s="52"/>
      <c r="E102" s="9"/>
      <c r="F102" s="9"/>
      <c r="G102" s="9"/>
      <c r="H102" s="7"/>
      <c r="I102" s="9"/>
      <c r="J102" s="9"/>
      <c r="K102" s="9"/>
      <c r="L102" s="21"/>
    </row>
    <row r="103" spans="1:12" ht="5.0999999999999996" customHeight="1" x14ac:dyDescent="0.2">
      <c r="A103" s="3"/>
      <c r="B103" s="98"/>
      <c r="C103" s="13"/>
      <c r="D103" s="17"/>
      <c r="E103" s="16"/>
      <c r="F103" s="16"/>
      <c r="G103" s="16"/>
      <c r="H103" s="12"/>
      <c r="I103" s="16"/>
      <c r="J103" s="16"/>
      <c r="K103" s="16"/>
      <c r="L103" s="14"/>
    </row>
    <row r="104" spans="1:12" ht="15.75" customHeight="1" x14ac:dyDescent="0.2">
      <c r="A104" s="3"/>
      <c r="B104" s="98"/>
      <c r="C104" s="13"/>
      <c r="D104" s="53" t="s">
        <v>43</v>
      </c>
      <c r="E104" s="16"/>
      <c r="F104" s="58">
        <v>10000</v>
      </c>
      <c r="G104" s="16"/>
      <c r="H104" s="11" t="s">
        <v>8</v>
      </c>
      <c r="I104" s="16"/>
      <c r="J104" s="58" t="s">
        <v>9</v>
      </c>
      <c r="K104" s="16"/>
      <c r="L104" s="20" t="s">
        <v>8</v>
      </c>
    </row>
    <row r="105" spans="1:12" ht="5.0999999999999996" customHeight="1" x14ac:dyDescent="0.2">
      <c r="A105" s="3"/>
      <c r="B105" s="98"/>
      <c r="C105" s="13"/>
      <c r="D105" s="52"/>
      <c r="E105" s="9"/>
      <c r="F105" s="9"/>
      <c r="G105" s="9"/>
      <c r="H105" s="7"/>
      <c r="I105" s="9"/>
      <c r="J105" s="9"/>
      <c r="K105" s="9"/>
      <c r="L105" s="21"/>
    </row>
    <row r="106" spans="1:12" ht="5.0999999999999996" customHeight="1" x14ac:dyDescent="0.2">
      <c r="A106" s="3"/>
      <c r="B106" s="98"/>
      <c r="C106" s="13"/>
      <c r="D106" s="17"/>
      <c r="E106" s="16"/>
      <c r="F106" s="16"/>
      <c r="G106" s="16"/>
      <c r="H106" s="12"/>
      <c r="I106" s="16"/>
      <c r="J106" s="16"/>
      <c r="K106" s="16"/>
      <c r="L106" s="14"/>
    </row>
    <row r="107" spans="1:12" ht="15.75" customHeight="1" x14ac:dyDescent="0.2">
      <c r="A107" s="3"/>
      <c r="B107" s="98"/>
      <c r="C107" s="13"/>
      <c r="D107" s="53" t="s">
        <v>44</v>
      </c>
      <c r="E107" s="16"/>
      <c r="F107" s="59">
        <v>10000</v>
      </c>
      <c r="G107" s="16"/>
      <c r="H107" s="11" t="s">
        <v>8</v>
      </c>
      <c r="I107" s="16"/>
      <c r="J107" s="60" t="s">
        <v>9</v>
      </c>
      <c r="K107" s="16"/>
      <c r="L107" s="20" t="s">
        <v>8</v>
      </c>
    </row>
    <row r="108" spans="1:12" ht="5.0999999999999996" customHeight="1" x14ac:dyDescent="0.2">
      <c r="A108" s="3"/>
      <c r="B108" s="98"/>
      <c r="C108" s="13"/>
      <c r="D108" s="52"/>
      <c r="E108" s="9"/>
      <c r="F108" s="9"/>
      <c r="G108" s="9"/>
      <c r="H108" s="7"/>
      <c r="I108" s="9"/>
      <c r="J108" s="9"/>
      <c r="K108" s="9"/>
      <c r="L108" s="21"/>
    </row>
    <row r="109" spans="1:12" ht="21.95" customHeight="1" x14ac:dyDescent="0.2">
      <c r="A109" s="3"/>
      <c r="B109" s="98"/>
      <c r="C109" s="13"/>
      <c r="D109" s="3"/>
      <c r="E109" s="3"/>
      <c r="F109" s="3"/>
      <c r="G109" s="3"/>
      <c r="H109" s="12"/>
      <c r="I109" s="3"/>
      <c r="J109" s="3"/>
      <c r="K109" s="3"/>
      <c r="L109" s="14"/>
    </row>
    <row r="110" spans="1:12" ht="5.0999999999999996" customHeight="1" thickBot="1" x14ac:dyDescent="0.25">
      <c r="A110" s="3"/>
      <c r="B110" s="99"/>
      <c r="C110" s="25"/>
      <c r="D110" s="26"/>
      <c r="E110" s="26"/>
      <c r="F110" s="26"/>
      <c r="G110" s="26"/>
      <c r="H110" s="30"/>
      <c r="I110" s="26"/>
      <c r="J110" s="26"/>
      <c r="K110" s="26"/>
      <c r="L110" s="27"/>
    </row>
    <row r="111" spans="1:12" ht="24.6" customHeight="1" x14ac:dyDescent="0.2">
      <c r="A111" s="3"/>
      <c r="B111" s="3"/>
      <c r="C111" s="3"/>
      <c r="D111" s="3"/>
      <c r="E111" s="3"/>
      <c r="F111" s="3"/>
      <c r="G111" s="3"/>
      <c r="H111" s="3"/>
      <c r="I111" s="3"/>
      <c r="J111" s="3"/>
      <c r="K111" s="3"/>
      <c r="L111" s="3"/>
    </row>
    <row r="112" spans="1:12" ht="15" thickBot="1" x14ac:dyDescent="0.25">
      <c r="A112" s="3"/>
      <c r="B112" s="3"/>
      <c r="C112" s="3"/>
      <c r="D112" s="3"/>
      <c r="E112" s="3"/>
      <c r="F112" s="3"/>
      <c r="G112" s="3"/>
      <c r="H112" s="3"/>
      <c r="I112" s="3"/>
      <c r="J112" s="3"/>
      <c r="K112" s="3"/>
      <c r="L112" s="3"/>
    </row>
    <row r="113" spans="1:12" ht="28.35" customHeight="1" x14ac:dyDescent="0.2">
      <c r="A113" s="3"/>
      <c r="B113" s="109" t="s">
        <v>20</v>
      </c>
      <c r="C113" s="110"/>
      <c r="D113" s="110"/>
      <c r="E113" s="110"/>
      <c r="F113" s="110"/>
      <c r="G113" s="110"/>
      <c r="H113" s="110"/>
      <c r="I113" s="110"/>
      <c r="J113" s="110"/>
      <c r="K113" s="110"/>
      <c r="L113" s="111"/>
    </row>
    <row r="114" spans="1:12" ht="28.35" customHeight="1" x14ac:dyDescent="0.2">
      <c r="A114" s="3"/>
      <c r="B114" s="112"/>
      <c r="C114" s="113"/>
      <c r="D114" s="113"/>
      <c r="E114" s="113"/>
      <c r="F114" s="113"/>
      <c r="G114" s="113"/>
      <c r="H114" s="113"/>
      <c r="I114" s="113"/>
      <c r="J114" s="113"/>
      <c r="K114" s="113"/>
      <c r="L114" s="114"/>
    </row>
    <row r="115" spans="1:12" ht="21.95" customHeight="1" x14ac:dyDescent="0.2">
      <c r="A115" s="3"/>
      <c r="B115" s="108" t="s">
        <v>12</v>
      </c>
      <c r="C115" s="3"/>
      <c r="D115" s="3"/>
      <c r="E115" s="3"/>
      <c r="F115" s="3"/>
      <c r="G115" s="3"/>
      <c r="H115" s="3"/>
      <c r="I115" s="3"/>
      <c r="J115" s="3"/>
      <c r="K115" s="3"/>
      <c r="L115" s="14"/>
    </row>
    <row r="116" spans="1:12" ht="18" customHeight="1" x14ac:dyDescent="0.2">
      <c r="A116" s="3"/>
      <c r="B116" s="98"/>
      <c r="C116" s="6"/>
      <c r="D116" s="7"/>
      <c r="E116" s="101" t="s">
        <v>3</v>
      </c>
      <c r="F116" s="102"/>
      <c r="G116" s="103"/>
      <c r="H116" s="5" t="s">
        <v>4</v>
      </c>
      <c r="I116" s="101" t="s">
        <v>5</v>
      </c>
      <c r="J116" s="102"/>
      <c r="K116" s="103"/>
      <c r="L116" s="15" t="s">
        <v>4</v>
      </c>
    </row>
    <row r="117" spans="1:12" ht="5.0999999999999996" customHeight="1" x14ac:dyDescent="0.2">
      <c r="A117" s="3"/>
      <c r="B117" s="98"/>
      <c r="C117" s="104"/>
      <c r="D117" s="3"/>
      <c r="E117" s="16"/>
      <c r="F117" s="16"/>
      <c r="G117" s="16"/>
      <c r="H117" s="10"/>
      <c r="I117" s="16"/>
      <c r="J117" s="16"/>
      <c r="K117" s="16"/>
      <c r="L117" s="14"/>
    </row>
    <row r="118" spans="1:12" ht="15.95" customHeight="1" x14ac:dyDescent="0.2">
      <c r="A118" s="3"/>
      <c r="B118" s="98"/>
      <c r="C118" s="105"/>
      <c r="D118" s="17" t="s">
        <v>21</v>
      </c>
      <c r="E118" s="16"/>
      <c r="F118" s="18">
        <v>10000</v>
      </c>
      <c r="G118" s="16"/>
      <c r="H118" s="11" t="s">
        <v>8</v>
      </c>
      <c r="I118" s="16"/>
      <c r="J118" s="19" t="s">
        <v>9</v>
      </c>
      <c r="K118" s="16"/>
      <c r="L118" s="20" t="s">
        <v>8</v>
      </c>
    </row>
    <row r="119" spans="1:12" ht="5.0999999999999996" customHeight="1" x14ac:dyDescent="0.2">
      <c r="A119" s="3"/>
      <c r="B119" s="98"/>
      <c r="C119" s="106"/>
      <c r="D119" s="8"/>
      <c r="E119" s="9"/>
      <c r="F119" s="9"/>
      <c r="G119" s="9"/>
      <c r="H119" s="7"/>
      <c r="I119" s="9"/>
      <c r="J119" s="9"/>
      <c r="K119" s="9"/>
      <c r="L119" s="21"/>
    </row>
    <row r="120" spans="1:12" ht="5.0999999999999996" customHeight="1" x14ac:dyDescent="0.2">
      <c r="A120" s="3"/>
      <c r="B120" s="98"/>
      <c r="C120" s="105"/>
      <c r="D120" s="3"/>
      <c r="E120" s="16"/>
      <c r="F120" s="16"/>
      <c r="G120" s="16"/>
      <c r="H120" s="12"/>
      <c r="I120" s="16"/>
      <c r="J120" s="16"/>
      <c r="K120" s="16"/>
      <c r="L120" s="14"/>
    </row>
    <row r="121" spans="1:12" ht="15.95" customHeight="1" x14ac:dyDescent="0.2">
      <c r="A121" s="3"/>
      <c r="B121" s="98"/>
      <c r="C121" s="105"/>
      <c r="D121" s="17" t="s">
        <v>22</v>
      </c>
      <c r="E121" s="16"/>
      <c r="F121" s="18">
        <v>10000</v>
      </c>
      <c r="G121" s="16"/>
      <c r="H121" s="11" t="s">
        <v>8</v>
      </c>
      <c r="I121" s="16"/>
      <c r="J121" s="19" t="s">
        <v>9</v>
      </c>
      <c r="K121" s="16"/>
      <c r="L121" s="20" t="s">
        <v>8</v>
      </c>
    </row>
    <row r="122" spans="1:12" ht="5.0999999999999996" customHeight="1" thickBot="1" x14ac:dyDescent="0.25">
      <c r="A122" s="3"/>
      <c r="B122" s="99"/>
      <c r="C122" s="118"/>
      <c r="D122" s="26"/>
      <c r="E122" s="31"/>
      <c r="F122" s="31"/>
      <c r="G122" s="31"/>
      <c r="H122" s="30"/>
      <c r="I122" s="31"/>
      <c r="J122" s="31"/>
      <c r="K122" s="31"/>
      <c r="L122" s="27"/>
    </row>
    <row r="123" spans="1:12" ht="21.95" customHeight="1" x14ac:dyDescent="0.2">
      <c r="A123" s="3"/>
      <c r="B123" s="108" t="s">
        <v>6</v>
      </c>
      <c r="C123" s="3"/>
      <c r="D123" s="3"/>
      <c r="E123" s="3"/>
      <c r="F123" s="3"/>
      <c r="G123" s="3"/>
      <c r="H123" s="3"/>
      <c r="I123" s="3"/>
      <c r="J123" s="3"/>
      <c r="K123" s="3"/>
      <c r="L123" s="14"/>
    </row>
    <row r="124" spans="1:12" ht="18" customHeight="1" x14ac:dyDescent="0.2">
      <c r="A124" s="3"/>
      <c r="B124" s="98"/>
      <c r="C124" s="6"/>
      <c r="D124" s="7"/>
      <c r="E124" s="101" t="s">
        <v>3</v>
      </c>
      <c r="F124" s="102"/>
      <c r="G124" s="103"/>
      <c r="H124" s="5" t="s">
        <v>4</v>
      </c>
      <c r="I124" s="101" t="s">
        <v>5</v>
      </c>
      <c r="J124" s="102"/>
      <c r="K124" s="103"/>
      <c r="L124" s="15" t="s">
        <v>4</v>
      </c>
    </row>
    <row r="125" spans="1:12" ht="5.0999999999999996" customHeight="1" x14ac:dyDescent="0.2">
      <c r="A125" s="3"/>
      <c r="B125" s="98"/>
      <c r="C125" s="104"/>
      <c r="D125" s="3"/>
      <c r="E125" s="16"/>
      <c r="F125" s="16"/>
      <c r="G125" s="16"/>
      <c r="H125" s="10"/>
      <c r="I125" s="16"/>
      <c r="J125" s="16"/>
      <c r="K125" s="16"/>
      <c r="L125" s="14"/>
    </row>
    <row r="126" spans="1:12" ht="15.95" customHeight="1" x14ac:dyDescent="0.2">
      <c r="A126" s="3"/>
      <c r="B126" s="98"/>
      <c r="C126" s="105"/>
      <c r="D126" s="17" t="s">
        <v>21</v>
      </c>
      <c r="E126" s="16"/>
      <c r="F126" s="18">
        <v>10000</v>
      </c>
      <c r="G126" s="16"/>
      <c r="H126" s="11" t="s">
        <v>8</v>
      </c>
      <c r="I126" s="16"/>
      <c r="J126" s="19" t="s">
        <v>9</v>
      </c>
      <c r="K126" s="16"/>
      <c r="L126" s="20" t="s">
        <v>8</v>
      </c>
    </row>
    <row r="127" spans="1:12" ht="5.0999999999999996" customHeight="1" x14ac:dyDescent="0.2">
      <c r="A127" s="3"/>
      <c r="B127" s="98"/>
      <c r="C127" s="106"/>
      <c r="D127" s="8"/>
      <c r="E127" s="9"/>
      <c r="F127" s="9"/>
      <c r="G127" s="9"/>
      <c r="H127" s="7"/>
      <c r="I127" s="9"/>
      <c r="J127" s="9"/>
      <c r="K127" s="9"/>
      <c r="L127" s="21"/>
    </row>
    <row r="128" spans="1:12" ht="5.0999999999999996" customHeight="1" x14ac:dyDescent="0.2">
      <c r="A128" s="3"/>
      <c r="B128" s="98"/>
      <c r="C128" s="105"/>
      <c r="D128" s="3"/>
      <c r="E128" s="16"/>
      <c r="F128" s="16"/>
      <c r="G128" s="16"/>
      <c r="H128" s="12"/>
      <c r="I128" s="16"/>
      <c r="J128" s="16"/>
      <c r="K128" s="16"/>
      <c r="L128" s="14"/>
    </row>
    <row r="129" spans="1:12" ht="15.95" customHeight="1" x14ac:dyDescent="0.2">
      <c r="A129" s="3"/>
      <c r="B129" s="98"/>
      <c r="C129" s="105"/>
      <c r="D129" s="17" t="s">
        <v>22</v>
      </c>
      <c r="E129" s="16"/>
      <c r="F129" s="18">
        <v>10000</v>
      </c>
      <c r="G129" s="16"/>
      <c r="H129" s="11" t="s">
        <v>8</v>
      </c>
      <c r="I129" s="16"/>
      <c r="J129" s="19" t="s">
        <v>9</v>
      </c>
      <c r="K129" s="16"/>
      <c r="L129" s="20" t="s">
        <v>8</v>
      </c>
    </row>
    <row r="130" spans="1:12" ht="5.0999999999999996" customHeight="1" x14ac:dyDescent="0.2">
      <c r="A130" s="3"/>
      <c r="B130" s="119"/>
      <c r="C130" s="106"/>
      <c r="D130" s="8"/>
      <c r="E130" s="9"/>
      <c r="F130" s="9"/>
      <c r="G130" s="9"/>
      <c r="H130" s="7"/>
      <c r="I130" s="9"/>
      <c r="J130" s="9"/>
      <c r="K130" s="9"/>
      <c r="L130" s="21"/>
    </row>
    <row r="131" spans="1:12" ht="15" customHeight="1" x14ac:dyDescent="0.2">
      <c r="A131" s="3"/>
      <c r="B131" s="3"/>
      <c r="C131" s="3"/>
      <c r="D131" s="3"/>
      <c r="E131" s="3"/>
      <c r="F131" s="3"/>
      <c r="G131" s="3"/>
      <c r="H131" s="3"/>
      <c r="I131" s="3"/>
      <c r="J131" s="3"/>
      <c r="K131" s="3"/>
      <c r="L131" s="3"/>
    </row>
    <row r="132" spans="1:12" x14ac:dyDescent="0.2">
      <c r="A132" s="3"/>
      <c r="B132" s="3"/>
      <c r="C132" s="3"/>
      <c r="D132" s="3"/>
      <c r="E132" s="3"/>
      <c r="F132" s="3"/>
      <c r="G132" s="3"/>
      <c r="H132" s="3"/>
      <c r="I132" s="3"/>
      <c r="J132" s="3"/>
      <c r="K132" s="3"/>
      <c r="L132" s="3"/>
    </row>
    <row r="133" spans="1:12" ht="28.35" customHeight="1" x14ac:dyDescent="0.2">
      <c r="A133" s="3"/>
      <c r="B133" s="115" t="s">
        <v>23</v>
      </c>
      <c r="C133" s="116"/>
      <c r="D133" s="116"/>
      <c r="E133" s="116"/>
      <c r="F133" s="116"/>
      <c r="G133" s="116"/>
      <c r="H133" s="116"/>
      <c r="I133" s="116"/>
      <c r="J133" s="116"/>
      <c r="K133" s="116"/>
      <c r="L133" s="117"/>
    </row>
    <row r="134" spans="1:12" ht="18" customHeight="1" x14ac:dyDescent="0.2">
      <c r="A134" s="3"/>
      <c r="B134" s="120"/>
      <c r="C134" s="3"/>
      <c r="D134" s="3"/>
      <c r="E134" s="3"/>
      <c r="F134" s="3"/>
      <c r="G134" s="3"/>
      <c r="H134" s="3"/>
      <c r="I134" s="3"/>
      <c r="J134" s="3"/>
      <c r="K134" s="3"/>
      <c r="L134" s="12"/>
    </row>
    <row r="135" spans="1:12" ht="17.100000000000001" customHeight="1" x14ac:dyDescent="0.2">
      <c r="A135" s="3"/>
      <c r="B135" s="120"/>
      <c r="C135" s="6"/>
      <c r="D135" s="7"/>
      <c r="E135" s="101" t="s">
        <v>5</v>
      </c>
      <c r="F135" s="102"/>
      <c r="G135" s="103"/>
      <c r="H135" s="101" t="s">
        <v>4</v>
      </c>
      <c r="I135" s="102"/>
      <c r="J135" s="102"/>
      <c r="K135" s="102"/>
      <c r="L135" s="103"/>
    </row>
    <row r="136" spans="1:12" ht="5.0999999999999996" customHeight="1" x14ac:dyDescent="0.2">
      <c r="A136" s="3"/>
      <c r="B136" s="120"/>
      <c r="C136" s="104"/>
      <c r="D136" s="3"/>
      <c r="E136" s="16"/>
      <c r="F136" s="16"/>
      <c r="G136" s="16"/>
      <c r="H136" s="3"/>
      <c r="I136" s="3"/>
      <c r="J136" s="3"/>
      <c r="K136" s="3"/>
      <c r="L136" s="12"/>
    </row>
    <row r="137" spans="1:12" ht="15.75" customHeight="1" x14ac:dyDescent="0.2">
      <c r="A137" s="3"/>
      <c r="B137" s="120"/>
      <c r="C137" s="105"/>
      <c r="D137" s="17" t="s">
        <v>7</v>
      </c>
      <c r="E137" s="16"/>
      <c r="F137" s="39" t="s">
        <v>9</v>
      </c>
      <c r="G137" s="16"/>
      <c r="H137" s="122" t="s">
        <v>8</v>
      </c>
      <c r="I137" s="122"/>
      <c r="J137" s="122"/>
      <c r="K137" s="122"/>
      <c r="L137" s="123"/>
    </row>
    <row r="138" spans="1:12" ht="5.0999999999999996" customHeight="1" x14ac:dyDescent="0.2">
      <c r="A138" s="3"/>
      <c r="B138" s="120"/>
      <c r="C138" s="106"/>
      <c r="D138" s="8"/>
      <c r="E138" s="9"/>
      <c r="F138" s="9"/>
      <c r="G138" s="9"/>
      <c r="H138" s="8"/>
      <c r="I138" s="8"/>
      <c r="J138" s="8"/>
      <c r="K138" s="8"/>
      <c r="L138" s="7"/>
    </row>
    <row r="139" spans="1:12" ht="5.0999999999999996" customHeight="1" x14ac:dyDescent="0.2">
      <c r="A139" s="3"/>
      <c r="B139" s="120"/>
      <c r="C139" s="105"/>
      <c r="D139" s="3"/>
      <c r="E139" s="16"/>
      <c r="F139" s="16"/>
      <c r="G139" s="16"/>
      <c r="H139" s="3"/>
      <c r="I139" s="3"/>
      <c r="J139" s="3"/>
      <c r="K139" s="3"/>
      <c r="L139" s="12"/>
    </row>
    <row r="140" spans="1:12" ht="15.75" customHeight="1" x14ac:dyDescent="0.2">
      <c r="A140" s="3"/>
      <c r="B140" s="120"/>
      <c r="C140" s="105"/>
      <c r="D140" s="17" t="s">
        <v>24</v>
      </c>
      <c r="E140" s="16"/>
      <c r="F140" s="16"/>
      <c r="G140" s="16"/>
      <c r="H140" s="3"/>
      <c r="I140" s="3"/>
      <c r="J140" s="3"/>
      <c r="K140" s="3"/>
      <c r="L140" s="12"/>
    </row>
    <row r="141" spans="1:12" ht="21.95" customHeight="1" x14ac:dyDescent="0.2">
      <c r="A141" s="3"/>
      <c r="B141" s="120"/>
      <c r="C141" s="13"/>
      <c r="D141" s="3"/>
      <c r="E141" s="3"/>
      <c r="F141" s="3"/>
      <c r="G141" s="3"/>
      <c r="H141" s="3"/>
      <c r="I141" s="3"/>
      <c r="J141" s="3"/>
      <c r="K141" s="3"/>
      <c r="L141" s="12"/>
    </row>
    <row r="142" spans="1:12" ht="5.0999999999999996" customHeight="1" x14ac:dyDescent="0.2">
      <c r="A142" s="3"/>
      <c r="B142" s="121"/>
      <c r="C142" s="32"/>
      <c r="D142" s="8"/>
      <c r="E142" s="8"/>
      <c r="F142" s="8"/>
      <c r="G142" s="8"/>
      <c r="H142" s="8"/>
      <c r="I142" s="8"/>
      <c r="J142" s="8"/>
      <c r="K142" s="8"/>
      <c r="L142" s="7"/>
    </row>
    <row r="143" spans="1:12" x14ac:dyDescent="0.2">
      <c r="A143" s="3"/>
      <c r="B143" s="3"/>
      <c r="C143" s="3"/>
      <c r="D143" s="3"/>
      <c r="E143" s="3"/>
      <c r="F143" s="3"/>
      <c r="G143" s="3"/>
      <c r="H143" s="3"/>
      <c r="I143" s="3"/>
      <c r="J143" s="3"/>
      <c r="K143" s="3"/>
      <c r="L143" s="3"/>
    </row>
    <row r="144" spans="1:12" x14ac:dyDescent="0.2">
      <c r="A144" s="3"/>
      <c r="B144" s="3"/>
      <c r="C144" s="3"/>
      <c r="D144" s="3"/>
      <c r="E144" s="3"/>
      <c r="F144" s="3"/>
      <c r="G144" s="3"/>
      <c r="H144" s="3"/>
      <c r="I144" s="3"/>
      <c r="J144" s="3"/>
      <c r="K144" s="3"/>
      <c r="L144" s="3"/>
    </row>
    <row r="145" spans="1:12" ht="28.35" customHeight="1" x14ac:dyDescent="0.2">
      <c r="A145" s="3"/>
      <c r="B145" s="3"/>
      <c r="C145" s="3"/>
      <c r="D145" s="3"/>
      <c r="E145" s="3"/>
      <c r="F145" s="3"/>
      <c r="G145" s="3"/>
      <c r="H145" s="3"/>
      <c r="I145" s="3"/>
      <c r="J145" s="3"/>
      <c r="K145" s="3"/>
      <c r="L145" s="3"/>
    </row>
    <row r="146" spans="1:12" ht="28.35" customHeight="1" x14ac:dyDescent="0.2">
      <c r="A146" s="3"/>
      <c r="B146" s="3"/>
      <c r="C146" s="3"/>
      <c r="D146" s="3"/>
      <c r="E146" s="3"/>
      <c r="F146" s="3"/>
      <c r="G146" s="3"/>
      <c r="H146" s="3"/>
      <c r="I146" s="3"/>
      <c r="J146" s="3"/>
      <c r="K146" s="3"/>
      <c r="L146" s="3"/>
    </row>
    <row r="147" spans="1:12" ht="18" customHeight="1" x14ac:dyDescent="0.2">
      <c r="A147" s="3"/>
      <c r="B147" s="3"/>
      <c r="C147" s="3"/>
      <c r="D147" s="3"/>
      <c r="E147" s="3"/>
      <c r="F147" s="3"/>
      <c r="G147" s="3"/>
      <c r="H147" s="3"/>
      <c r="I147" s="3"/>
      <c r="J147" s="3"/>
      <c r="K147" s="3"/>
      <c r="L147" s="3"/>
    </row>
    <row r="148" spans="1:12" ht="17.100000000000001" customHeight="1" x14ac:dyDescent="0.2">
      <c r="A148" s="3"/>
      <c r="B148" s="3"/>
      <c r="C148" s="3"/>
      <c r="D148" s="3"/>
      <c r="E148" s="3"/>
      <c r="F148" s="3"/>
      <c r="G148" s="3"/>
      <c r="H148" s="3"/>
      <c r="I148" s="3"/>
      <c r="J148" s="3"/>
      <c r="K148" s="3"/>
      <c r="L148" s="3"/>
    </row>
    <row r="149" spans="1:12" ht="5.0999999999999996" customHeight="1" x14ac:dyDescent="0.2">
      <c r="A149" s="3"/>
      <c r="B149" s="3"/>
      <c r="C149" s="3"/>
      <c r="D149" s="3"/>
      <c r="E149" s="3"/>
      <c r="F149" s="3"/>
      <c r="G149" s="3"/>
      <c r="H149" s="3"/>
      <c r="I149" s="3"/>
      <c r="J149" s="3"/>
      <c r="K149" s="3"/>
      <c r="L149" s="3"/>
    </row>
    <row r="150" spans="1:12" ht="15.75" customHeight="1" x14ac:dyDescent="0.2"/>
    <row r="151" spans="1:12" ht="5.0999999999999996" customHeight="1" x14ac:dyDescent="0.2"/>
    <row r="152" spans="1:12" ht="5.0999999999999996" customHeight="1" x14ac:dyDescent="0.2"/>
    <row r="153" spans="1:12" ht="15.75" customHeight="1" x14ac:dyDescent="0.2"/>
    <row r="154" spans="1:12" ht="5.0999999999999996" customHeight="1" x14ac:dyDescent="0.2"/>
  </sheetData>
  <sheetProtection algorithmName="SHA-512" hashValue="wO/BkAnE9UguLCZvZugXhdA9dE3YDUGYWJScYiRuHRKR01lUZXsx2k+l9a51v+lYyRP32eMJYEljJl/4t15hNA==" saltValue="wJ2R6cAJe3Yo+ft5T9fLDg==" spinCount="100000" sheet="1" objects="1" scenarios="1" formatCells="0" formatColumns="0" formatRows="0"/>
  <mergeCells count="59">
    <mergeCell ref="Q7:Q19"/>
    <mergeCell ref="Q22:Q29"/>
    <mergeCell ref="Q33:Q39"/>
    <mergeCell ref="C136:C138"/>
    <mergeCell ref="C139:C140"/>
    <mergeCell ref="E135:G135"/>
    <mergeCell ref="H135:L135"/>
    <mergeCell ref="B113:L113"/>
    <mergeCell ref="B114:L114"/>
    <mergeCell ref="C86:C88"/>
    <mergeCell ref="C89:C91"/>
    <mergeCell ref="C92:C94"/>
    <mergeCell ref="C95:C97"/>
    <mergeCell ref="C98:C99"/>
    <mergeCell ref="E82:G82"/>
    <mergeCell ref="C68:C70"/>
    <mergeCell ref="B134:B142"/>
    <mergeCell ref="H137:L137"/>
    <mergeCell ref="C117:C119"/>
    <mergeCell ref="C120:C122"/>
    <mergeCell ref="E116:G116"/>
    <mergeCell ref="I116:K116"/>
    <mergeCell ref="B115:B122"/>
    <mergeCell ref="B133:L133"/>
    <mergeCell ref="C125:C127"/>
    <mergeCell ref="C128:C130"/>
    <mergeCell ref="E124:G124"/>
    <mergeCell ref="I124:K124"/>
    <mergeCell ref="B123:B130"/>
    <mergeCell ref="I82:K82"/>
    <mergeCell ref="B81:B110"/>
    <mergeCell ref="B52:L52"/>
    <mergeCell ref="B53:L53"/>
    <mergeCell ref="C56:C58"/>
    <mergeCell ref="C71:C72"/>
    <mergeCell ref="E55:G55"/>
    <mergeCell ref="I55:K55"/>
    <mergeCell ref="B54:B80"/>
    <mergeCell ref="C83:C85"/>
    <mergeCell ref="C59:C61"/>
    <mergeCell ref="C62:C64"/>
    <mergeCell ref="C65:C67"/>
    <mergeCell ref="B1:L1"/>
    <mergeCell ref="B5:L5"/>
    <mergeCell ref="B6:L6"/>
    <mergeCell ref="C10:C12"/>
    <mergeCell ref="C13:C15"/>
    <mergeCell ref="E9:G9"/>
    <mergeCell ref="I9:K9"/>
    <mergeCell ref="C37:C38"/>
    <mergeCell ref="E30:G30"/>
    <mergeCell ref="I30:K30"/>
    <mergeCell ref="B7:B27"/>
    <mergeCell ref="D16:D17"/>
    <mergeCell ref="C16:C17"/>
    <mergeCell ref="B28:B48"/>
    <mergeCell ref="D37:D38"/>
    <mergeCell ref="C31:C33"/>
    <mergeCell ref="C34:C36"/>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2101" r:id="rId4" name="cbApplyPageHeaderFormatting">
          <controlPr defaultSize="0" autoFill="0" autoLine="0" autoPict="0" r:id="rId5">
            <anchor moveWithCells="1">
              <from>
                <xdr:col>7</xdr:col>
                <xdr:colOff>1524000</xdr:colOff>
                <xdr:row>132</xdr:row>
                <xdr:rowOff>57150</xdr:rowOff>
              </from>
              <to>
                <xdr:col>7</xdr:col>
                <xdr:colOff>1647825</xdr:colOff>
                <xdr:row>132</xdr:row>
                <xdr:rowOff>333375</xdr:rowOff>
              </to>
            </anchor>
          </controlPr>
        </control>
      </mc:Choice>
      <mc:Fallback>
        <control shapeId="2101" r:id="rId4" name="cbApplyPageHeaderFormatting"/>
      </mc:Fallback>
    </mc:AlternateContent>
    <mc:AlternateContent xmlns:mc="http://schemas.openxmlformats.org/markup-compatibility/2006">
      <mc:Choice Requires="x14">
        <control shapeId="2093" r:id="rId6" name="cbApplyOddEvenFormatting">
          <controlPr defaultSize="0" autoFill="0" autoLine="0" autoPict="0" r:id="rId7">
            <anchor moveWithCells="1">
              <from>
                <xdr:col>7</xdr:col>
                <xdr:colOff>1676400</xdr:colOff>
                <xdr:row>112</xdr:row>
                <xdr:rowOff>57150</xdr:rowOff>
              </from>
              <to>
                <xdr:col>7</xdr:col>
                <xdr:colOff>1800225</xdr:colOff>
                <xdr:row>112</xdr:row>
                <xdr:rowOff>333375</xdr:rowOff>
              </to>
            </anchor>
          </controlPr>
        </control>
      </mc:Choice>
      <mc:Fallback>
        <control shapeId="2093" r:id="rId6" name="cbApplyOddEvenFormatting"/>
      </mc:Fallback>
    </mc:AlternateContent>
    <mc:AlternateContent xmlns:mc="http://schemas.openxmlformats.org/markup-compatibility/2006">
      <mc:Choice Requires="x14">
        <control shapeId="2075" r:id="rId8" name="cbApplyMemberFormatting">
          <controlPr defaultSize="0" autoFill="0" autoLine="0" autoPict="0" r:id="rId9">
            <anchor moveWithCells="1">
              <from>
                <xdr:col>9</xdr:col>
                <xdr:colOff>161925</xdr:colOff>
                <xdr:row>51</xdr:row>
                <xdr:rowOff>57150</xdr:rowOff>
              </from>
              <to>
                <xdr:col>9</xdr:col>
                <xdr:colOff>295275</xdr:colOff>
                <xdr:row>51</xdr:row>
                <xdr:rowOff>333375</xdr:rowOff>
              </to>
            </anchor>
          </controlPr>
        </control>
      </mc:Choice>
      <mc:Fallback>
        <control shapeId="2075" r:id="rId8" name="cbApplyMemberFormatting"/>
      </mc:Fallback>
    </mc:AlternateContent>
    <mc:AlternateContent xmlns:mc="http://schemas.openxmlformats.org/markup-compatibility/2006">
      <mc:Choice Requires="x14">
        <control shapeId="2049" r:id="rId10" name="cbApplyLevelFormatting">
          <controlPr defaultSize="0" autoFill="0" autoLine="0" autoPict="0" r:id="rId11">
            <anchor moveWithCells="1">
              <from>
                <xdr:col>7</xdr:col>
                <xdr:colOff>1485900</xdr:colOff>
                <xdr:row>4</xdr:row>
                <xdr:rowOff>57150</xdr:rowOff>
              </from>
              <to>
                <xdr:col>7</xdr:col>
                <xdr:colOff>1609725</xdr:colOff>
                <xdr:row>4</xdr:row>
                <xdr:rowOff>333375</xdr:rowOff>
              </to>
            </anchor>
          </controlPr>
        </control>
      </mc:Choice>
      <mc:Fallback>
        <control shapeId="2049" r:id="rId10" name="cbApplyLevelFormatting"/>
      </mc:Fallback>
    </mc:AlternateContent>
    <mc:AlternateContent xmlns:mc="http://schemas.openxmlformats.org/markup-compatibility/2006">
      <mc:Choice Requires="x14">
        <control shapeId="2050" r:id="rId12" name="Group Box 2">
          <controlPr defaultSize="0" autoPict="0">
            <anchor moveWithCells="1">
              <from>
                <xdr:col>1</xdr:col>
                <xdr:colOff>0</xdr:colOff>
                <xdr:row>4</xdr:row>
                <xdr:rowOff>333375</xdr:rowOff>
              </from>
              <to>
                <xdr:col>3</xdr:col>
                <xdr:colOff>2543175</xdr:colOff>
                <xdr:row>6</xdr:row>
                <xdr:rowOff>0</xdr:rowOff>
              </to>
            </anchor>
          </controlPr>
        </control>
      </mc:Choice>
    </mc:AlternateContent>
    <mc:AlternateContent xmlns:mc="http://schemas.openxmlformats.org/markup-compatibility/2006">
      <mc:Choice Requires="x14">
        <control shapeId="2051" r:id="rId13" name="obLevelRowFirst">
          <controlPr defaultSize="0" autoFill="0" autoLine="0" autoPict="0" macro="_xll.FPMXLClient.TechnicalCategory.ButtonActionInEPMClientFormattingSheet">
            <anchor moveWithCells="1">
              <from>
                <xdr:col>3</xdr:col>
                <xdr:colOff>228600</xdr:colOff>
                <xdr:row>5</xdr:row>
                <xdr:rowOff>57150</xdr:rowOff>
              </from>
              <to>
                <xdr:col>3</xdr:col>
                <xdr:colOff>2352675</xdr:colOff>
                <xdr:row>5</xdr:row>
                <xdr:rowOff>266700</xdr:rowOff>
              </to>
            </anchor>
          </controlPr>
        </control>
      </mc:Choice>
    </mc:AlternateContent>
    <mc:AlternateContent xmlns:mc="http://schemas.openxmlformats.org/markup-compatibility/2006">
      <mc:Choice Requires="x14">
        <control shapeId="2052" r:id="rId14" name="obLevelColumnFirst">
          <controlPr defaultSize="0" autoFill="0" autoLine="0" autoPict="0" macro="_xll.FPMXLClient.TechnicalCategory.ButtonActionInEPMClientFormattingSheet">
            <anchor moveWithCells="1">
              <from>
                <xdr:col>1</xdr:col>
                <xdr:colOff>209550</xdr:colOff>
                <xdr:row>5</xdr:row>
                <xdr:rowOff>57150</xdr:rowOff>
              </from>
              <to>
                <xdr:col>3</xdr:col>
                <xdr:colOff>200025</xdr:colOff>
                <xdr:row>5</xdr:row>
                <xdr:rowOff>266700</xdr:rowOff>
              </to>
            </anchor>
          </controlPr>
        </control>
      </mc:Choice>
    </mc:AlternateContent>
    <mc:AlternateContent xmlns:mc="http://schemas.openxmlformats.org/markup-compatibility/2006">
      <mc:Choice Requires="x14">
        <control shapeId="2053" r:id="rId15" name="Group Box 5">
          <controlPr defaultSize="0" autoPict="0">
            <anchor moveWithCells="1">
              <from>
                <xdr:col>3</xdr:col>
                <xdr:colOff>2486025</xdr:colOff>
                <xdr:row>4</xdr:row>
                <xdr:rowOff>333375</xdr:rowOff>
              </from>
              <to>
                <xdr:col>8</xdr:col>
                <xdr:colOff>0</xdr:colOff>
                <xdr:row>6</xdr:row>
                <xdr:rowOff>0</xdr:rowOff>
              </to>
            </anchor>
          </controlPr>
        </control>
      </mc:Choice>
    </mc:AlternateContent>
    <mc:AlternateContent xmlns:mc="http://schemas.openxmlformats.org/markup-compatibility/2006">
      <mc:Choice Requires="x14">
        <control shapeId="2054" r:id="rId16" name="obRelativeLevelHierarchy">
          <controlPr defaultSize="0" autoFill="0" autoLine="0" autoPict="0" macro="_xll.FPMXLClient.TechnicalCategory.ButtonActionInEPMClientFormattingSheet">
            <anchor moveWithCells="1">
              <from>
                <xdr:col>3</xdr:col>
                <xdr:colOff>3962400</xdr:colOff>
                <xdr:row>5</xdr:row>
                <xdr:rowOff>57150</xdr:rowOff>
              </from>
              <to>
                <xdr:col>5</xdr:col>
                <xdr:colOff>238125</xdr:colOff>
                <xdr:row>5</xdr:row>
                <xdr:rowOff>266700</xdr:rowOff>
              </to>
            </anchor>
          </controlPr>
        </control>
      </mc:Choice>
    </mc:AlternateContent>
    <mc:AlternateContent xmlns:mc="http://schemas.openxmlformats.org/markup-compatibility/2006">
      <mc:Choice Requires="x14">
        <control shapeId="2055" r:id="rId17" name="obDatabaseLevelHierarchy">
          <controlPr defaultSize="0" autoFill="0" autoLine="0" autoPict="0" macro="_xll.FPMXLClient.TechnicalCategory.ButtonActionInEPMClientFormattingSheet">
            <anchor moveWithCells="1">
              <from>
                <xdr:col>3</xdr:col>
                <xdr:colOff>2514600</xdr:colOff>
                <xdr:row>5</xdr:row>
                <xdr:rowOff>57150</xdr:rowOff>
              </from>
              <to>
                <xdr:col>3</xdr:col>
                <xdr:colOff>3943350</xdr:colOff>
                <xdr:row>5</xdr:row>
                <xdr:rowOff>266700</xdr:rowOff>
              </to>
            </anchor>
          </controlPr>
        </control>
      </mc:Choice>
    </mc:AlternateContent>
    <mc:AlternateContent xmlns:mc="http://schemas.openxmlformats.org/markup-compatibility/2006">
      <mc:Choice Requires="x14">
        <control shapeId="2056" r:id="rId18" name="cbApplyLevelFromTopToBottom">
          <controlPr defaultSize="0" autoFill="0" autoLine="0" autoPict="0">
            <anchor moveWithCells="1">
              <from>
                <xdr:col>5</xdr:col>
                <xdr:colOff>304800</xdr:colOff>
                <xdr:row>4</xdr:row>
                <xdr:rowOff>333375</xdr:rowOff>
              </from>
              <to>
                <xdr:col>11</xdr:col>
                <xdr:colOff>2781300</xdr:colOff>
                <xdr:row>5</xdr:row>
                <xdr:rowOff>323850</xdr:rowOff>
              </to>
            </anchor>
          </controlPr>
        </control>
      </mc:Choice>
    </mc:AlternateContent>
    <mc:AlternateContent xmlns:mc="http://schemas.openxmlformats.org/markup-compatibility/2006">
      <mc:Choice Requires="x14">
        <control shapeId="2057" r:id="rId19" name="LVL1tbFormattingByLevel">
          <controlPr defaultSize="0" autoFill="0" autoPict="0">
            <anchor moveWithCells="1" sizeWithCells="1">
              <from>
                <xdr:col>10</xdr:col>
                <xdr:colOff>19050</xdr:colOff>
                <xdr:row>27</xdr:row>
                <xdr:rowOff>142875</xdr:rowOff>
              </from>
              <to>
                <xdr:col>11</xdr:col>
                <xdr:colOff>1285875</xdr:colOff>
                <xdr:row>28</xdr:row>
                <xdr:rowOff>123825</xdr:rowOff>
              </to>
            </anchor>
          </controlPr>
        </control>
      </mc:Choice>
    </mc:AlternateContent>
    <mc:AlternateContent xmlns:mc="http://schemas.openxmlformats.org/markup-compatibility/2006">
      <mc:Choice Requires="x14">
        <control shapeId="2058" r:id="rId20" name="Group Box 10">
          <controlPr defaultSize="0" autoPict="0">
            <anchor moveWithCells="1">
              <from>
                <xdr:col>11</xdr:col>
                <xdr:colOff>9525</xdr:colOff>
                <xdr:row>27</xdr:row>
                <xdr:rowOff>0</xdr:rowOff>
              </from>
              <to>
                <xdr:col>12</xdr:col>
                <xdr:colOff>9525</xdr:colOff>
                <xdr:row>29</xdr:row>
                <xdr:rowOff>0</xdr:rowOff>
              </to>
            </anchor>
          </controlPr>
        </control>
      </mc:Choice>
    </mc:AlternateContent>
    <mc:AlternateContent xmlns:mc="http://schemas.openxmlformats.org/markup-compatibility/2006">
      <mc:Choice Requires="x14">
        <control shapeId="2059" r:id="rId21" name="obLevelOuterFirst">
          <controlPr defaultSize="0" autoFill="0" autoLine="0" autoPict="0">
            <anchor moveWithCells="1">
              <from>
                <xdr:col>11</xdr:col>
                <xdr:colOff>914400</xdr:colOff>
                <xdr:row>27</xdr:row>
                <xdr:rowOff>238125</xdr:rowOff>
              </from>
              <to>
                <xdr:col>11</xdr:col>
                <xdr:colOff>2295525</xdr:colOff>
                <xdr:row>28</xdr:row>
                <xdr:rowOff>171450</xdr:rowOff>
              </to>
            </anchor>
          </controlPr>
        </control>
      </mc:Choice>
    </mc:AlternateContent>
    <mc:AlternateContent xmlns:mc="http://schemas.openxmlformats.org/markup-compatibility/2006">
      <mc:Choice Requires="x14">
        <control shapeId="2060" r:id="rId22" name="obLevelInnerFirst">
          <controlPr defaultSize="0" autoFill="0" autoLine="0" autoPict="0">
            <anchor moveWithCells="1">
              <from>
                <xdr:col>11</xdr:col>
                <xdr:colOff>914400</xdr:colOff>
                <xdr:row>27</xdr:row>
                <xdr:rowOff>19050</xdr:rowOff>
              </from>
              <to>
                <xdr:col>11</xdr:col>
                <xdr:colOff>2295525</xdr:colOff>
                <xdr:row>27</xdr:row>
                <xdr:rowOff>247650</xdr:rowOff>
              </to>
            </anchor>
          </controlPr>
        </control>
      </mc:Choice>
    </mc:AlternateContent>
    <mc:AlternateContent xmlns:mc="http://schemas.openxmlformats.org/markup-compatibility/2006">
      <mc:Choice Requires="x14">
        <control shapeId="2061" r:id="rId23" name="cbUseDefaultLevelFirst">
          <controlPr defaultSize="0" autoFill="0" autoLine="0" autoPict="0">
            <anchor moveWithCells="1">
              <from>
                <xdr:col>2</xdr:col>
                <xdr:colOff>123825</xdr:colOff>
                <xdr:row>30</xdr:row>
                <xdr:rowOff>0</xdr:rowOff>
              </from>
              <to>
                <xdr:col>2</xdr:col>
                <xdr:colOff>1162050</xdr:colOff>
                <xdr:row>32</xdr:row>
                <xdr:rowOff>38100</xdr:rowOff>
              </to>
            </anchor>
          </controlPr>
        </control>
      </mc:Choice>
    </mc:AlternateContent>
    <mc:AlternateContent xmlns:mc="http://schemas.openxmlformats.org/markup-compatibility/2006">
      <mc:Choice Requires="x14">
        <control shapeId="2062" r:id="rId24" name="cbUseLeafLevelFirst">
          <controlPr defaultSize="0" autoFill="0" autoLine="0" autoPict="0">
            <anchor moveWithCells="1">
              <from>
                <xdr:col>2</xdr:col>
                <xdr:colOff>123825</xdr:colOff>
                <xdr:row>33</xdr:row>
                <xdr:rowOff>0</xdr:rowOff>
              </from>
              <to>
                <xdr:col>2</xdr:col>
                <xdr:colOff>1162050</xdr:colOff>
                <xdr:row>35</xdr:row>
                <xdr:rowOff>38100</xdr:rowOff>
              </to>
            </anchor>
          </controlPr>
        </control>
      </mc:Choice>
    </mc:AlternateContent>
    <mc:AlternateContent xmlns:mc="http://schemas.openxmlformats.org/markup-compatibility/2006">
      <mc:Choice Requires="x14">
        <control shapeId="2063" r:id="rId25" name="cbUseSpecificLevelFirst">
          <controlPr defaultSize="0" autoFill="0" autoLine="0" autoPict="0">
            <anchor moveWithCells="1">
              <from>
                <xdr:col>2</xdr:col>
                <xdr:colOff>123825</xdr:colOff>
                <xdr:row>36</xdr:row>
                <xdr:rowOff>38100</xdr:rowOff>
              </from>
              <to>
                <xdr:col>2</xdr:col>
                <xdr:colOff>1162050</xdr:colOff>
                <xdr:row>37</xdr:row>
                <xdr:rowOff>114300</xdr:rowOff>
              </to>
            </anchor>
          </controlPr>
        </control>
      </mc:Choice>
    </mc:AlternateContent>
    <mc:AlternateContent xmlns:mc="http://schemas.openxmlformats.org/markup-compatibility/2006">
      <mc:Choice Requires="x14">
        <control shapeId="2064" r:id="rId26" name="AddLevelFirst">
          <controlPr defaultSize="0" print="0" autoFill="0" autoPict="0" macro="_xll.FPMXLClient.TechnicalCategory.ButtonActionInEPMClientFormattingSheet">
            <anchor moveWithCells="1" sizeWithCells="1">
              <from>
                <xdr:col>3</xdr:col>
                <xdr:colOff>57150</xdr:colOff>
                <xdr:row>46</xdr:row>
                <xdr:rowOff>38100</xdr:rowOff>
              </from>
              <to>
                <xdr:col>3</xdr:col>
                <xdr:colOff>2428875</xdr:colOff>
                <xdr:row>47</xdr:row>
                <xdr:rowOff>0</xdr:rowOff>
              </to>
            </anchor>
          </controlPr>
        </control>
      </mc:Choice>
    </mc:AlternateContent>
    <mc:AlternateContent xmlns:mc="http://schemas.openxmlformats.org/markup-compatibility/2006">
      <mc:Choice Requires="x14">
        <control shapeId="2065" r:id="rId27" name="RemoveLevelFirst">
          <controlPr defaultSize="0" print="0" autoFill="0" autoPict="0" macro="_xll.FPMXLClient.TechnicalCategory.ButtonActionInEPMClientFormattingSheet">
            <anchor moveWithCells="1" sizeWithCells="1">
              <from>
                <xdr:col>3</xdr:col>
                <xdr:colOff>2533650</xdr:colOff>
                <xdr:row>46</xdr:row>
                <xdr:rowOff>38100</xdr:rowOff>
              </from>
              <to>
                <xdr:col>3</xdr:col>
                <xdr:colOff>4905375</xdr:colOff>
                <xdr:row>47</xdr:row>
                <xdr:rowOff>0</xdr:rowOff>
              </to>
            </anchor>
          </controlPr>
        </control>
      </mc:Choice>
    </mc:AlternateContent>
    <mc:AlternateContent xmlns:mc="http://schemas.openxmlformats.org/markup-compatibility/2006">
      <mc:Choice Requires="x14">
        <control shapeId="2066" r:id="rId28" name="LVL2tbFormattingByLevel">
          <controlPr defaultSize="0" autoFill="0" autoPict="0">
            <anchor moveWithCells="1" sizeWithCells="1">
              <from>
                <xdr:col>10</xdr:col>
                <xdr:colOff>19050</xdr:colOff>
                <xdr:row>6</xdr:row>
                <xdr:rowOff>133350</xdr:rowOff>
              </from>
              <to>
                <xdr:col>11</xdr:col>
                <xdr:colOff>1285875</xdr:colOff>
                <xdr:row>7</xdr:row>
                <xdr:rowOff>123825</xdr:rowOff>
              </to>
            </anchor>
          </controlPr>
        </control>
      </mc:Choice>
    </mc:AlternateContent>
    <mc:AlternateContent xmlns:mc="http://schemas.openxmlformats.org/markup-compatibility/2006">
      <mc:Choice Requires="x14">
        <control shapeId="2067" r:id="rId29" name="Group Box 19">
          <controlPr defaultSize="0" autoPict="0">
            <anchor moveWithCells="1">
              <from>
                <xdr:col>11</xdr:col>
                <xdr:colOff>9525</xdr:colOff>
                <xdr:row>48</xdr:row>
                <xdr:rowOff>0</xdr:rowOff>
              </from>
              <to>
                <xdr:col>12</xdr:col>
                <xdr:colOff>9525</xdr:colOff>
                <xdr:row>50</xdr:row>
                <xdr:rowOff>85725</xdr:rowOff>
              </to>
            </anchor>
          </controlPr>
        </control>
      </mc:Choice>
    </mc:AlternateContent>
    <mc:AlternateContent xmlns:mc="http://schemas.openxmlformats.org/markup-compatibility/2006">
      <mc:Choice Requires="x14">
        <control shapeId="2068" r:id="rId30" name="obLevelOuterSecond">
          <controlPr defaultSize="0" autoFill="0" autoLine="0" autoPict="0">
            <anchor moveWithCells="1">
              <from>
                <xdr:col>11</xdr:col>
                <xdr:colOff>914400</xdr:colOff>
                <xdr:row>6</xdr:row>
                <xdr:rowOff>228600</xdr:rowOff>
              </from>
              <to>
                <xdr:col>11</xdr:col>
                <xdr:colOff>2295525</xdr:colOff>
                <xdr:row>7</xdr:row>
                <xdr:rowOff>171450</xdr:rowOff>
              </to>
            </anchor>
          </controlPr>
        </control>
      </mc:Choice>
    </mc:AlternateContent>
    <mc:AlternateContent xmlns:mc="http://schemas.openxmlformats.org/markup-compatibility/2006">
      <mc:Choice Requires="x14">
        <control shapeId="2069" r:id="rId31" name="obLevelInnerSecond">
          <controlPr defaultSize="0" autoFill="0" autoLine="0" autoPict="0">
            <anchor moveWithCells="1">
              <from>
                <xdr:col>11</xdr:col>
                <xdr:colOff>914400</xdr:colOff>
                <xdr:row>6</xdr:row>
                <xdr:rowOff>19050</xdr:rowOff>
              </from>
              <to>
                <xdr:col>11</xdr:col>
                <xdr:colOff>2295525</xdr:colOff>
                <xdr:row>6</xdr:row>
                <xdr:rowOff>238125</xdr:rowOff>
              </to>
            </anchor>
          </controlPr>
        </control>
      </mc:Choice>
    </mc:AlternateContent>
    <mc:AlternateContent xmlns:mc="http://schemas.openxmlformats.org/markup-compatibility/2006">
      <mc:Choice Requires="x14">
        <control shapeId="2070" r:id="rId32" name="cbUseDefaultLevelSecond">
          <controlPr defaultSize="0" autoFill="0" autoLine="0" autoPict="0">
            <anchor moveWithCells="1">
              <from>
                <xdr:col>2</xdr:col>
                <xdr:colOff>123825</xdr:colOff>
                <xdr:row>8</xdr:row>
                <xdr:rowOff>200025</xdr:rowOff>
              </from>
              <to>
                <xdr:col>2</xdr:col>
                <xdr:colOff>1162050</xdr:colOff>
                <xdr:row>11</xdr:row>
                <xdr:rowOff>19050</xdr:rowOff>
              </to>
            </anchor>
          </controlPr>
        </control>
      </mc:Choice>
    </mc:AlternateContent>
    <mc:AlternateContent xmlns:mc="http://schemas.openxmlformats.org/markup-compatibility/2006">
      <mc:Choice Requires="x14">
        <control shapeId="2071" r:id="rId33" name="cbUseLeafLevelSecond">
          <controlPr defaultSize="0" autoFill="0" autoLine="0" autoPict="0">
            <anchor moveWithCells="1">
              <from>
                <xdr:col>2</xdr:col>
                <xdr:colOff>123825</xdr:colOff>
                <xdr:row>12</xdr:row>
                <xdr:rowOff>0</xdr:rowOff>
              </from>
              <to>
                <xdr:col>2</xdr:col>
                <xdr:colOff>1162050</xdr:colOff>
                <xdr:row>14</xdr:row>
                <xdr:rowOff>47625</xdr:rowOff>
              </to>
            </anchor>
          </controlPr>
        </control>
      </mc:Choice>
    </mc:AlternateContent>
    <mc:AlternateContent xmlns:mc="http://schemas.openxmlformats.org/markup-compatibility/2006">
      <mc:Choice Requires="x14">
        <control shapeId="2072" r:id="rId34" name="cbUseSpecificLevelSecond">
          <controlPr defaultSize="0" autoFill="0" autoLine="0" autoPict="0">
            <anchor moveWithCells="1">
              <from>
                <xdr:col>2</xdr:col>
                <xdr:colOff>123825</xdr:colOff>
                <xdr:row>15</xdr:row>
                <xdr:rowOff>19050</xdr:rowOff>
              </from>
              <to>
                <xdr:col>2</xdr:col>
                <xdr:colOff>1162050</xdr:colOff>
                <xdr:row>16</xdr:row>
                <xdr:rowOff>114300</xdr:rowOff>
              </to>
            </anchor>
          </controlPr>
        </control>
      </mc:Choice>
    </mc:AlternateContent>
    <mc:AlternateContent xmlns:mc="http://schemas.openxmlformats.org/markup-compatibility/2006">
      <mc:Choice Requires="x14">
        <control shapeId="2073" r:id="rId35" name="AddLevelSecond">
          <controlPr defaultSize="0" print="0" autoFill="0" autoPict="0" macro="_xll.FPMXLClient.TechnicalCategory.ButtonActionInEPMClientFormattingSheet">
            <anchor moveWithCells="1" sizeWithCells="1">
              <from>
                <xdr:col>3</xdr:col>
                <xdr:colOff>57150</xdr:colOff>
                <xdr:row>25</xdr:row>
                <xdr:rowOff>9525</xdr:rowOff>
              </from>
              <to>
                <xdr:col>3</xdr:col>
                <xdr:colOff>2428875</xdr:colOff>
                <xdr:row>25</xdr:row>
                <xdr:rowOff>266700</xdr:rowOff>
              </to>
            </anchor>
          </controlPr>
        </control>
      </mc:Choice>
    </mc:AlternateContent>
    <mc:AlternateContent xmlns:mc="http://schemas.openxmlformats.org/markup-compatibility/2006">
      <mc:Choice Requires="x14">
        <control shapeId="2074" r:id="rId36" name="RemoveLevelSecond">
          <controlPr defaultSize="0" print="0" autoFill="0" autoPict="0" macro="_xll.FPMXLClient.TechnicalCategory.ButtonActionInEPMClientFormattingSheet">
            <anchor moveWithCells="1" sizeWithCells="1">
              <from>
                <xdr:col>3</xdr:col>
                <xdr:colOff>2533650</xdr:colOff>
                <xdr:row>25</xdr:row>
                <xdr:rowOff>9525</xdr:rowOff>
              </from>
              <to>
                <xdr:col>3</xdr:col>
                <xdr:colOff>4905375</xdr:colOff>
                <xdr:row>25</xdr:row>
                <xdr:rowOff>266700</xdr:rowOff>
              </to>
            </anchor>
          </controlPr>
        </control>
      </mc:Choice>
    </mc:AlternateContent>
    <mc:AlternateContent xmlns:mc="http://schemas.openxmlformats.org/markup-compatibility/2006">
      <mc:Choice Requires="x14">
        <control shapeId="2076" r:id="rId37" name="Group Box 28">
          <controlPr defaultSize="0" autoPict="0">
            <anchor moveWithCells="1">
              <from>
                <xdr:col>1</xdr:col>
                <xdr:colOff>0</xdr:colOff>
                <xdr:row>52</xdr:row>
                <xdr:rowOff>0</xdr:rowOff>
              </from>
              <to>
                <xdr:col>12</xdr:col>
                <xdr:colOff>9525</xdr:colOff>
                <xdr:row>53</xdr:row>
                <xdr:rowOff>0</xdr:rowOff>
              </to>
            </anchor>
          </controlPr>
        </control>
      </mc:Choice>
    </mc:AlternateContent>
    <mc:AlternateContent xmlns:mc="http://schemas.openxmlformats.org/markup-compatibility/2006">
      <mc:Choice Requires="x14">
        <control shapeId="2077" r:id="rId38" name="obMemberRowFirst">
          <controlPr defaultSize="0" autoFill="0" autoLine="0" autoPict="0" macro="_xll.FPMXLClient.TechnicalCategory.ButtonActionInEPMClientFormattingSheet">
            <anchor moveWithCells="1">
              <from>
                <xdr:col>3</xdr:col>
                <xdr:colOff>228600</xdr:colOff>
                <xdr:row>52</xdr:row>
                <xdr:rowOff>57150</xdr:rowOff>
              </from>
              <to>
                <xdr:col>3</xdr:col>
                <xdr:colOff>2352675</xdr:colOff>
                <xdr:row>52</xdr:row>
                <xdr:rowOff>276225</xdr:rowOff>
              </to>
            </anchor>
          </controlPr>
        </control>
      </mc:Choice>
    </mc:AlternateContent>
    <mc:AlternateContent xmlns:mc="http://schemas.openxmlformats.org/markup-compatibility/2006">
      <mc:Choice Requires="x14">
        <control shapeId="2078" r:id="rId39" name="obMemberColumnFirst">
          <controlPr defaultSize="0" autoFill="0" autoLine="0" autoPict="0" macro="_xll.FPMXLClient.TechnicalCategory.ButtonActionInEPMClientFormattingSheet">
            <anchor moveWithCells="1">
              <from>
                <xdr:col>1</xdr:col>
                <xdr:colOff>209550</xdr:colOff>
                <xdr:row>52</xdr:row>
                <xdr:rowOff>57150</xdr:rowOff>
              </from>
              <to>
                <xdr:col>3</xdr:col>
                <xdr:colOff>200025</xdr:colOff>
                <xdr:row>52</xdr:row>
                <xdr:rowOff>276225</xdr:rowOff>
              </to>
            </anchor>
          </controlPr>
        </control>
      </mc:Choice>
    </mc:AlternateContent>
    <mc:AlternateContent xmlns:mc="http://schemas.openxmlformats.org/markup-compatibility/2006">
      <mc:Choice Requires="x14">
        <control shapeId="2079" r:id="rId40" name="cbApplyCustomMemberDefaultFirst">
          <controlPr defaultSize="0" autoFill="0" autoLine="0" autoPict="0">
            <anchor moveWithCells="1">
              <from>
                <xdr:col>2</xdr:col>
                <xdr:colOff>123825</xdr:colOff>
                <xdr:row>55</xdr:row>
                <xdr:rowOff>0</xdr:rowOff>
              </from>
              <to>
                <xdr:col>2</xdr:col>
                <xdr:colOff>1162050</xdr:colOff>
                <xdr:row>57</xdr:row>
                <xdr:rowOff>38100</xdr:rowOff>
              </to>
            </anchor>
          </controlPr>
        </control>
      </mc:Choice>
    </mc:AlternateContent>
    <mc:AlternateContent xmlns:mc="http://schemas.openxmlformats.org/markup-compatibility/2006">
      <mc:Choice Requires="x14">
        <control shapeId="2080" r:id="rId41" name="cbApplyCalculatedMemberFirst">
          <controlPr defaultSize="0" autoFill="0" autoLine="0" autoPict="0">
            <anchor moveWithCells="1">
              <from>
                <xdr:col>2</xdr:col>
                <xdr:colOff>123825</xdr:colOff>
                <xdr:row>58</xdr:row>
                <xdr:rowOff>0</xdr:rowOff>
              </from>
              <to>
                <xdr:col>2</xdr:col>
                <xdr:colOff>1162050</xdr:colOff>
                <xdr:row>60</xdr:row>
                <xdr:rowOff>38100</xdr:rowOff>
              </to>
            </anchor>
          </controlPr>
        </control>
      </mc:Choice>
    </mc:AlternateContent>
    <mc:AlternateContent xmlns:mc="http://schemas.openxmlformats.org/markup-compatibility/2006">
      <mc:Choice Requires="x14">
        <control shapeId="2081" r:id="rId42" name="cbApplyImputableMemberFirst">
          <controlPr defaultSize="0" autoFill="0" autoLine="0" autoPict="0">
            <anchor moveWithCells="1">
              <from>
                <xdr:col>2</xdr:col>
                <xdr:colOff>123825</xdr:colOff>
                <xdr:row>61</xdr:row>
                <xdr:rowOff>9525</xdr:rowOff>
              </from>
              <to>
                <xdr:col>2</xdr:col>
                <xdr:colOff>1162050</xdr:colOff>
                <xdr:row>63</xdr:row>
                <xdr:rowOff>47625</xdr:rowOff>
              </to>
            </anchor>
          </controlPr>
        </control>
      </mc:Choice>
    </mc:AlternateContent>
    <mc:AlternateContent xmlns:mc="http://schemas.openxmlformats.org/markup-compatibility/2006">
      <mc:Choice Requires="x14">
        <control shapeId="2082" r:id="rId43" name="cbApplyLocalMemberFirst">
          <controlPr defaultSize="0" autoFill="0" autoLine="0" autoPict="0">
            <anchor moveWithCells="1">
              <from>
                <xdr:col>2</xdr:col>
                <xdr:colOff>123825</xdr:colOff>
                <xdr:row>64</xdr:row>
                <xdr:rowOff>9525</xdr:rowOff>
              </from>
              <to>
                <xdr:col>2</xdr:col>
                <xdr:colOff>1162050</xdr:colOff>
                <xdr:row>66</xdr:row>
                <xdr:rowOff>47625</xdr:rowOff>
              </to>
            </anchor>
          </controlPr>
        </control>
      </mc:Choice>
    </mc:AlternateContent>
    <mc:AlternateContent xmlns:mc="http://schemas.openxmlformats.org/markup-compatibility/2006">
      <mc:Choice Requires="x14">
        <control shapeId="2083" r:id="rId44" name="cbApplyChangedMemberFirst">
          <controlPr defaultSize="0" autoFill="0" autoLine="0" autoPict="0">
            <anchor moveWithCells="1">
              <from>
                <xdr:col>2</xdr:col>
                <xdr:colOff>123825</xdr:colOff>
                <xdr:row>67</xdr:row>
                <xdr:rowOff>9525</xdr:rowOff>
              </from>
              <to>
                <xdr:col>2</xdr:col>
                <xdr:colOff>1162050</xdr:colOff>
                <xdr:row>69</xdr:row>
                <xdr:rowOff>47625</xdr:rowOff>
              </to>
            </anchor>
          </controlPr>
        </control>
      </mc:Choice>
    </mc:AlternateContent>
    <mc:AlternateContent xmlns:mc="http://schemas.openxmlformats.org/markup-compatibility/2006">
      <mc:Choice Requires="x14">
        <control shapeId="2084" r:id="rId45" name="cbApplySpecificMemberFirst">
          <controlPr defaultSize="0" autoFill="0" autoLine="0" autoPict="0">
            <anchor moveWithCells="1">
              <from>
                <xdr:col>2</xdr:col>
                <xdr:colOff>123825</xdr:colOff>
                <xdr:row>71</xdr:row>
                <xdr:rowOff>0</xdr:rowOff>
              </from>
              <to>
                <xdr:col>2</xdr:col>
                <xdr:colOff>1162050</xdr:colOff>
                <xdr:row>72</xdr:row>
                <xdr:rowOff>9525</xdr:rowOff>
              </to>
            </anchor>
          </controlPr>
        </control>
      </mc:Choice>
    </mc:AlternateContent>
    <mc:AlternateContent xmlns:mc="http://schemas.openxmlformats.org/markup-compatibility/2006">
      <mc:Choice Requires="x14">
        <control shapeId="2085" r:id="rId46" name="AddMemberFirst">
          <controlPr defaultSize="0" print="0" autoFill="0" autoPict="0" macro="_xll.FPMXLClient.TechnicalCategory.ButtonActionInEPMClientFormattingSheet">
            <anchor moveWithCells="1" sizeWithCells="1">
              <from>
                <xdr:col>3</xdr:col>
                <xdr:colOff>57150</xdr:colOff>
                <xdr:row>78</xdr:row>
                <xdr:rowOff>19050</xdr:rowOff>
              </from>
              <to>
                <xdr:col>3</xdr:col>
                <xdr:colOff>4895850</xdr:colOff>
                <xdr:row>79</xdr:row>
                <xdr:rowOff>0</xdr:rowOff>
              </to>
            </anchor>
          </controlPr>
        </control>
      </mc:Choice>
    </mc:AlternateContent>
    <mc:AlternateContent xmlns:mc="http://schemas.openxmlformats.org/markup-compatibility/2006">
      <mc:Choice Requires="x14">
        <control shapeId="2086" r:id="rId47" name="cbApplyCustomMemberDefaultSecond">
          <controlPr defaultSize="0" autoFill="0" autoLine="0" autoPict="0">
            <anchor moveWithCells="1">
              <from>
                <xdr:col>2</xdr:col>
                <xdr:colOff>123825</xdr:colOff>
                <xdr:row>82</xdr:row>
                <xdr:rowOff>0</xdr:rowOff>
              </from>
              <to>
                <xdr:col>2</xdr:col>
                <xdr:colOff>1162050</xdr:colOff>
                <xdr:row>84</xdr:row>
                <xdr:rowOff>38100</xdr:rowOff>
              </to>
            </anchor>
          </controlPr>
        </control>
      </mc:Choice>
    </mc:AlternateContent>
    <mc:AlternateContent xmlns:mc="http://schemas.openxmlformats.org/markup-compatibility/2006">
      <mc:Choice Requires="x14">
        <control shapeId="2087" r:id="rId48" name="cbApplyCalculatedMemberSecond">
          <controlPr defaultSize="0" autoFill="0" autoLine="0" autoPict="0">
            <anchor moveWithCells="1">
              <from>
                <xdr:col>2</xdr:col>
                <xdr:colOff>123825</xdr:colOff>
                <xdr:row>85</xdr:row>
                <xdr:rowOff>0</xdr:rowOff>
              </from>
              <to>
                <xdr:col>2</xdr:col>
                <xdr:colOff>1162050</xdr:colOff>
                <xdr:row>87</xdr:row>
                <xdr:rowOff>38100</xdr:rowOff>
              </to>
            </anchor>
          </controlPr>
        </control>
      </mc:Choice>
    </mc:AlternateContent>
    <mc:AlternateContent xmlns:mc="http://schemas.openxmlformats.org/markup-compatibility/2006">
      <mc:Choice Requires="x14">
        <control shapeId="2088" r:id="rId49" name="cbApplyImputableMemberSecond">
          <controlPr defaultSize="0" autoFill="0" autoLine="0" autoPict="0">
            <anchor moveWithCells="1">
              <from>
                <xdr:col>2</xdr:col>
                <xdr:colOff>123825</xdr:colOff>
                <xdr:row>88</xdr:row>
                <xdr:rowOff>9525</xdr:rowOff>
              </from>
              <to>
                <xdr:col>2</xdr:col>
                <xdr:colOff>1162050</xdr:colOff>
                <xdr:row>90</xdr:row>
                <xdr:rowOff>47625</xdr:rowOff>
              </to>
            </anchor>
          </controlPr>
        </control>
      </mc:Choice>
    </mc:AlternateContent>
    <mc:AlternateContent xmlns:mc="http://schemas.openxmlformats.org/markup-compatibility/2006">
      <mc:Choice Requires="x14">
        <control shapeId="2089" r:id="rId50" name="cbApplyLocalMemberSecond">
          <controlPr defaultSize="0" autoFill="0" autoLine="0" autoPict="0">
            <anchor moveWithCells="1">
              <from>
                <xdr:col>2</xdr:col>
                <xdr:colOff>123825</xdr:colOff>
                <xdr:row>91</xdr:row>
                <xdr:rowOff>9525</xdr:rowOff>
              </from>
              <to>
                <xdr:col>2</xdr:col>
                <xdr:colOff>1162050</xdr:colOff>
                <xdr:row>93</xdr:row>
                <xdr:rowOff>47625</xdr:rowOff>
              </to>
            </anchor>
          </controlPr>
        </control>
      </mc:Choice>
    </mc:AlternateContent>
    <mc:AlternateContent xmlns:mc="http://schemas.openxmlformats.org/markup-compatibility/2006">
      <mc:Choice Requires="x14">
        <control shapeId="2090" r:id="rId51" name="cbApplyChangedMemberSecond">
          <controlPr defaultSize="0" autoFill="0" autoLine="0" autoPict="0">
            <anchor moveWithCells="1">
              <from>
                <xdr:col>2</xdr:col>
                <xdr:colOff>123825</xdr:colOff>
                <xdr:row>94</xdr:row>
                <xdr:rowOff>9525</xdr:rowOff>
              </from>
              <to>
                <xdr:col>2</xdr:col>
                <xdr:colOff>1162050</xdr:colOff>
                <xdr:row>96</xdr:row>
                <xdr:rowOff>47625</xdr:rowOff>
              </to>
            </anchor>
          </controlPr>
        </control>
      </mc:Choice>
    </mc:AlternateContent>
    <mc:AlternateContent xmlns:mc="http://schemas.openxmlformats.org/markup-compatibility/2006">
      <mc:Choice Requires="x14">
        <control shapeId="2091" r:id="rId52" name="cbApplySpecificMemberSecond">
          <controlPr defaultSize="0" autoFill="0" autoLine="0" autoPict="0">
            <anchor moveWithCells="1">
              <from>
                <xdr:col>2</xdr:col>
                <xdr:colOff>123825</xdr:colOff>
                <xdr:row>98</xdr:row>
                <xdr:rowOff>0</xdr:rowOff>
              </from>
              <to>
                <xdr:col>2</xdr:col>
                <xdr:colOff>1162050</xdr:colOff>
                <xdr:row>99</xdr:row>
                <xdr:rowOff>9525</xdr:rowOff>
              </to>
            </anchor>
          </controlPr>
        </control>
      </mc:Choice>
    </mc:AlternateContent>
    <mc:AlternateContent xmlns:mc="http://schemas.openxmlformats.org/markup-compatibility/2006">
      <mc:Choice Requires="x14">
        <control shapeId="2092" r:id="rId53" name="AddMemberSecond">
          <controlPr defaultSize="0" print="0" autoFill="0" autoPict="0" macro="_xll.FPMXLClient.TechnicalCategory.ButtonActionInEPMClientFormattingSheet">
            <anchor moveWithCells="1" sizeWithCells="1">
              <from>
                <xdr:col>3</xdr:col>
                <xdr:colOff>57150</xdr:colOff>
                <xdr:row>108</xdr:row>
                <xdr:rowOff>38100</xdr:rowOff>
              </from>
              <to>
                <xdr:col>3</xdr:col>
                <xdr:colOff>4895850</xdr:colOff>
                <xdr:row>109</xdr:row>
                <xdr:rowOff>0</xdr:rowOff>
              </to>
            </anchor>
          </controlPr>
        </control>
      </mc:Choice>
    </mc:AlternateContent>
    <mc:AlternateContent xmlns:mc="http://schemas.openxmlformats.org/markup-compatibility/2006">
      <mc:Choice Requires="x14">
        <control shapeId="2094" r:id="rId54" name="Group Box 46">
          <controlPr defaultSize="0" autoPict="0">
            <anchor moveWithCells="1">
              <from>
                <xdr:col>1</xdr:col>
                <xdr:colOff>0</xdr:colOff>
                <xdr:row>113</xdr:row>
                <xdr:rowOff>19050</xdr:rowOff>
              </from>
              <to>
                <xdr:col>12</xdr:col>
                <xdr:colOff>9525</xdr:colOff>
                <xdr:row>114</xdr:row>
                <xdr:rowOff>19050</xdr:rowOff>
              </to>
            </anchor>
          </controlPr>
        </control>
      </mc:Choice>
    </mc:AlternateContent>
    <mc:AlternateContent xmlns:mc="http://schemas.openxmlformats.org/markup-compatibility/2006">
      <mc:Choice Requires="x14">
        <control shapeId="2095" r:id="rId55" name="obOddEvenRowFirst">
          <controlPr defaultSize="0" autoFill="0" autoLine="0" autoPict="0" macro="_xll.FPMXLClient.TechnicalCategory.ButtonActionInEPMClientFormattingSheet">
            <anchor moveWithCells="1">
              <from>
                <xdr:col>3</xdr:col>
                <xdr:colOff>228600</xdr:colOff>
                <xdr:row>113</xdr:row>
                <xdr:rowOff>76200</xdr:rowOff>
              </from>
              <to>
                <xdr:col>3</xdr:col>
                <xdr:colOff>2352675</xdr:colOff>
                <xdr:row>113</xdr:row>
                <xdr:rowOff>304800</xdr:rowOff>
              </to>
            </anchor>
          </controlPr>
        </control>
      </mc:Choice>
    </mc:AlternateContent>
    <mc:AlternateContent xmlns:mc="http://schemas.openxmlformats.org/markup-compatibility/2006">
      <mc:Choice Requires="x14">
        <control shapeId="2096" r:id="rId56" name="obOddEvenColumnFirst">
          <controlPr defaultSize="0" autoFill="0" autoLine="0" autoPict="0" macro="_xll.FPMXLClient.TechnicalCategory.ButtonActionInEPMClientFormattingSheet">
            <anchor moveWithCells="1">
              <from>
                <xdr:col>1</xdr:col>
                <xdr:colOff>209550</xdr:colOff>
                <xdr:row>113</xdr:row>
                <xdr:rowOff>76200</xdr:rowOff>
              </from>
              <to>
                <xdr:col>3</xdr:col>
                <xdr:colOff>200025</xdr:colOff>
                <xdr:row>113</xdr:row>
                <xdr:rowOff>304800</xdr:rowOff>
              </to>
            </anchor>
          </controlPr>
        </control>
      </mc:Choice>
    </mc:AlternateContent>
    <mc:AlternateContent xmlns:mc="http://schemas.openxmlformats.org/markup-compatibility/2006">
      <mc:Choice Requires="x14">
        <control shapeId="2097" r:id="rId57" name="cbUseOddFirst">
          <controlPr defaultSize="0" autoFill="0" autoLine="0" autoPict="0">
            <anchor moveWithCells="1">
              <from>
                <xdr:col>2</xdr:col>
                <xdr:colOff>123825</xdr:colOff>
                <xdr:row>124</xdr:row>
                <xdr:rowOff>19050</xdr:rowOff>
              </from>
              <to>
                <xdr:col>2</xdr:col>
                <xdr:colOff>1162050</xdr:colOff>
                <xdr:row>127</xdr:row>
                <xdr:rowOff>0</xdr:rowOff>
              </to>
            </anchor>
          </controlPr>
        </control>
      </mc:Choice>
    </mc:AlternateContent>
    <mc:AlternateContent xmlns:mc="http://schemas.openxmlformats.org/markup-compatibility/2006">
      <mc:Choice Requires="x14">
        <control shapeId="2098" r:id="rId58" name="cbUseEvenFirst">
          <controlPr defaultSize="0" autoFill="0" autoLine="0" autoPict="0">
            <anchor moveWithCells="1">
              <from>
                <xdr:col>2</xdr:col>
                <xdr:colOff>123825</xdr:colOff>
                <xdr:row>127</xdr:row>
                <xdr:rowOff>19050</xdr:rowOff>
              </from>
              <to>
                <xdr:col>2</xdr:col>
                <xdr:colOff>1162050</xdr:colOff>
                <xdr:row>130</xdr:row>
                <xdr:rowOff>0</xdr:rowOff>
              </to>
            </anchor>
          </controlPr>
        </control>
      </mc:Choice>
    </mc:AlternateContent>
    <mc:AlternateContent xmlns:mc="http://schemas.openxmlformats.org/markup-compatibility/2006">
      <mc:Choice Requires="x14">
        <control shapeId="2099" r:id="rId59" name="cbUseOddSecond">
          <controlPr defaultSize="0" autoFill="0" autoLine="0" autoPict="0">
            <anchor moveWithCells="1">
              <from>
                <xdr:col>2</xdr:col>
                <xdr:colOff>123825</xdr:colOff>
                <xdr:row>116</xdr:row>
                <xdr:rowOff>38100</xdr:rowOff>
              </from>
              <to>
                <xdr:col>2</xdr:col>
                <xdr:colOff>1162050</xdr:colOff>
                <xdr:row>119</xdr:row>
                <xdr:rowOff>9525</xdr:rowOff>
              </to>
            </anchor>
          </controlPr>
        </control>
      </mc:Choice>
    </mc:AlternateContent>
    <mc:AlternateContent xmlns:mc="http://schemas.openxmlformats.org/markup-compatibility/2006">
      <mc:Choice Requires="x14">
        <control shapeId="2100" r:id="rId60" name="cbUseEvenSecond">
          <controlPr defaultSize="0" autoFill="0" autoLine="0" autoPict="0">
            <anchor moveWithCells="1">
              <from>
                <xdr:col>2</xdr:col>
                <xdr:colOff>123825</xdr:colOff>
                <xdr:row>119</xdr:row>
                <xdr:rowOff>19050</xdr:rowOff>
              </from>
              <to>
                <xdr:col>2</xdr:col>
                <xdr:colOff>1162050</xdr:colOff>
                <xdr:row>122</xdr:row>
                <xdr:rowOff>0</xdr:rowOff>
              </to>
            </anchor>
          </controlPr>
        </control>
      </mc:Choice>
    </mc:AlternateContent>
    <mc:AlternateContent xmlns:mc="http://schemas.openxmlformats.org/markup-compatibility/2006">
      <mc:Choice Requires="x14">
        <control shapeId="2102" r:id="rId61" name="cbUseDefaultPageHeaderFormat">
          <controlPr defaultSize="0" autoFill="0" autoLine="0" autoPict="0">
            <anchor moveWithCells="1">
              <from>
                <xdr:col>2</xdr:col>
                <xdr:colOff>123825</xdr:colOff>
                <xdr:row>135</xdr:row>
                <xdr:rowOff>19050</xdr:rowOff>
              </from>
              <to>
                <xdr:col>2</xdr:col>
                <xdr:colOff>1162050</xdr:colOff>
                <xdr:row>138</xdr:row>
                <xdr:rowOff>0</xdr:rowOff>
              </to>
            </anchor>
          </controlPr>
        </control>
      </mc:Choice>
    </mc:AlternateContent>
    <mc:AlternateContent xmlns:mc="http://schemas.openxmlformats.org/markup-compatibility/2006">
      <mc:Choice Requires="x14">
        <control shapeId="2103" r:id="rId62" name="cbUseDimensionFormatting">
          <controlPr defaultSize="0" autoFill="0" autoLine="0" autoPict="0">
            <anchor moveWithCells="1">
              <from>
                <xdr:col>2</xdr:col>
                <xdr:colOff>123825</xdr:colOff>
                <xdr:row>138</xdr:row>
                <xdr:rowOff>38100</xdr:rowOff>
              </from>
              <to>
                <xdr:col>2</xdr:col>
                <xdr:colOff>1162050</xdr:colOff>
                <xdr:row>140</xdr:row>
                <xdr:rowOff>0</xdr:rowOff>
              </to>
            </anchor>
          </controlPr>
        </control>
      </mc:Choice>
    </mc:AlternateContent>
    <mc:AlternateContent xmlns:mc="http://schemas.openxmlformats.org/markup-compatibility/2006">
      <mc:Choice Requires="x14">
        <control shapeId="2104" r:id="rId63" name="AddDimension">
          <controlPr defaultSize="0" print="0" autoFill="0" autoPict="0" macro="_xll.FPMXLClient.TechnicalCategory.ButtonActionInEPMClientFormattingSheet">
            <anchor moveWithCells="1" sizeWithCells="1">
              <from>
                <xdr:col>3</xdr:col>
                <xdr:colOff>57150</xdr:colOff>
                <xdr:row>140</xdr:row>
                <xdr:rowOff>57150</xdr:rowOff>
              </from>
              <to>
                <xdr:col>3</xdr:col>
                <xdr:colOff>4895850</xdr:colOff>
                <xdr:row>141</xdr:row>
                <xdr:rowOff>19050</xdr:rowOff>
              </to>
            </anchor>
          </controlPr>
        </control>
      </mc:Choice>
    </mc:AlternateContent>
    <mc:AlternateContent xmlns:mc="http://schemas.openxmlformats.org/markup-compatibility/2006">
      <mc:Choice Requires="x14">
        <control shapeId="2111" r:id="rId64" name="AddedMember1_1">
          <controlPr defaultSize="0" print="0" autoFill="0" autoPict="0" macro="_xll.FPMXLClient.TechnicalCategory.ButtonActionInEPMClientFormattingSheet">
            <anchor moveWithCells="1" sizeWithCells="1">
              <from>
                <xdr:col>12</xdr:col>
                <xdr:colOff>0</xdr:colOff>
                <xdr:row>73</xdr:row>
                <xdr:rowOff>0</xdr:rowOff>
              </from>
              <to>
                <xdr:col>12</xdr:col>
                <xdr:colOff>790575</xdr:colOff>
                <xdr:row>74</xdr:row>
                <xdr:rowOff>0</xdr:rowOff>
              </to>
            </anchor>
          </controlPr>
        </control>
      </mc:Choice>
    </mc:AlternateContent>
    <mc:AlternateContent xmlns:mc="http://schemas.openxmlformats.org/markup-compatibility/2006">
      <mc:Choice Requires="x14">
        <control shapeId="2112" r:id="rId65" name="ChangeMember1_1">
          <controlPr defaultSize="0" print="0" autoFill="0" autoPict="0" macro="_xll.FPMXLClient.TechnicalCategory.ButtonActionInEPMClientFormattingSheet">
            <anchor moveWithCells="1" sizeWithCells="1">
              <from>
                <xdr:col>12</xdr:col>
                <xdr:colOff>800100</xdr:colOff>
                <xdr:row>73</xdr:row>
                <xdr:rowOff>0</xdr:rowOff>
              </from>
              <to>
                <xdr:col>13</xdr:col>
                <xdr:colOff>781050</xdr:colOff>
                <xdr:row>74</xdr:row>
                <xdr:rowOff>0</xdr:rowOff>
              </to>
            </anchor>
          </controlPr>
        </control>
      </mc:Choice>
    </mc:AlternateContent>
    <mc:AlternateContent xmlns:mc="http://schemas.openxmlformats.org/markup-compatibility/2006">
      <mc:Choice Requires="x14">
        <control shapeId="2113" r:id="rId66" name="UpMember1_1">
          <controlPr defaultSize="0" print="0" autoFill="0" autoPict="0" macro="_xll.FPMXLClient.TechnicalCategory.ButtonActionInEPMClientFormattingSheet">
            <anchor moveWithCells="1" sizeWithCells="1">
              <from>
                <xdr:col>14</xdr:col>
                <xdr:colOff>0</xdr:colOff>
                <xdr:row>73</xdr:row>
                <xdr:rowOff>0</xdr:rowOff>
              </from>
              <to>
                <xdr:col>14</xdr:col>
                <xdr:colOff>781050</xdr:colOff>
                <xdr:row>74</xdr:row>
                <xdr:rowOff>0</xdr:rowOff>
              </to>
            </anchor>
          </controlPr>
        </control>
      </mc:Choice>
    </mc:AlternateContent>
    <mc:AlternateContent xmlns:mc="http://schemas.openxmlformats.org/markup-compatibility/2006">
      <mc:Choice Requires="x14">
        <control shapeId="2114" r:id="rId67" name="DownMember1_1">
          <controlPr defaultSize="0" print="0" autoFill="0" autoPict="0" macro="_xll.FPMXLClient.TechnicalCategory.ButtonActionInEPMClientFormattingSheet">
            <anchor moveWithCells="1" sizeWithCells="1">
              <from>
                <xdr:col>15</xdr:col>
                <xdr:colOff>0</xdr:colOff>
                <xdr:row>73</xdr:row>
                <xdr:rowOff>0</xdr:rowOff>
              </from>
              <to>
                <xdr:col>15</xdr:col>
                <xdr:colOff>790575</xdr:colOff>
                <xdr:row>74</xdr:row>
                <xdr:rowOff>0</xdr:rowOff>
              </to>
            </anchor>
          </controlPr>
        </control>
      </mc:Choice>
    </mc:AlternateContent>
    <mc:AlternateContent xmlns:mc="http://schemas.openxmlformats.org/markup-compatibility/2006">
      <mc:Choice Requires="x14">
        <control shapeId="2116" r:id="rId68" name="AddedMember2_1">
          <controlPr defaultSize="0" print="0" autoFill="0" autoPict="0" macro="_xll.FPMXLClient.TechnicalCategory.ButtonActionInEPMClientFormattingSheet">
            <anchor moveWithCells="1" sizeWithCells="1">
              <from>
                <xdr:col>12</xdr:col>
                <xdr:colOff>0</xdr:colOff>
                <xdr:row>100</xdr:row>
                <xdr:rowOff>0</xdr:rowOff>
              </from>
              <to>
                <xdr:col>12</xdr:col>
                <xdr:colOff>790575</xdr:colOff>
                <xdr:row>101</xdr:row>
                <xdr:rowOff>0</xdr:rowOff>
              </to>
            </anchor>
          </controlPr>
        </control>
      </mc:Choice>
    </mc:AlternateContent>
    <mc:AlternateContent xmlns:mc="http://schemas.openxmlformats.org/markup-compatibility/2006">
      <mc:Choice Requires="x14">
        <control shapeId="2117" r:id="rId69" name="ChangeMember2_1">
          <controlPr defaultSize="0" print="0" autoFill="0" autoPict="0" macro="_xll.FPMXLClient.TechnicalCategory.ButtonActionInEPMClientFormattingSheet">
            <anchor moveWithCells="1" sizeWithCells="1">
              <from>
                <xdr:col>12</xdr:col>
                <xdr:colOff>800100</xdr:colOff>
                <xdr:row>100</xdr:row>
                <xdr:rowOff>0</xdr:rowOff>
              </from>
              <to>
                <xdr:col>13</xdr:col>
                <xdr:colOff>781050</xdr:colOff>
                <xdr:row>101</xdr:row>
                <xdr:rowOff>0</xdr:rowOff>
              </to>
            </anchor>
          </controlPr>
        </control>
      </mc:Choice>
    </mc:AlternateContent>
    <mc:AlternateContent xmlns:mc="http://schemas.openxmlformats.org/markup-compatibility/2006">
      <mc:Choice Requires="x14">
        <control shapeId="2118" r:id="rId70" name="UpMember2_1">
          <controlPr defaultSize="0" print="0" autoFill="0" autoPict="0" macro="_xll.FPMXLClient.TechnicalCategory.ButtonActionInEPMClientFormattingSheet">
            <anchor moveWithCells="1" sizeWithCells="1">
              <from>
                <xdr:col>14</xdr:col>
                <xdr:colOff>0</xdr:colOff>
                <xdr:row>100</xdr:row>
                <xdr:rowOff>0</xdr:rowOff>
              </from>
              <to>
                <xdr:col>14</xdr:col>
                <xdr:colOff>781050</xdr:colOff>
                <xdr:row>101</xdr:row>
                <xdr:rowOff>0</xdr:rowOff>
              </to>
            </anchor>
          </controlPr>
        </control>
      </mc:Choice>
    </mc:AlternateContent>
    <mc:AlternateContent xmlns:mc="http://schemas.openxmlformats.org/markup-compatibility/2006">
      <mc:Choice Requires="x14">
        <control shapeId="2119" r:id="rId71" name="DownMember2_1">
          <controlPr defaultSize="0" print="0" autoFill="0" autoPict="0" macro="_xll.FPMXLClient.TechnicalCategory.ButtonActionInEPMClientFormattingSheet">
            <anchor moveWithCells="1" sizeWithCells="1">
              <from>
                <xdr:col>15</xdr:col>
                <xdr:colOff>0</xdr:colOff>
                <xdr:row>100</xdr:row>
                <xdr:rowOff>0</xdr:rowOff>
              </from>
              <to>
                <xdr:col>15</xdr:col>
                <xdr:colOff>790575</xdr:colOff>
                <xdr:row>101</xdr:row>
                <xdr:rowOff>0</xdr:rowOff>
              </to>
            </anchor>
          </controlPr>
        </control>
      </mc:Choice>
    </mc:AlternateContent>
    <mc:AlternateContent xmlns:mc="http://schemas.openxmlformats.org/markup-compatibility/2006">
      <mc:Choice Requires="x14">
        <control shapeId="2121" r:id="rId72" name="AddedMember2_2">
          <controlPr defaultSize="0" print="0" autoFill="0" autoPict="0" macro="_xll.FPMXLClient.TechnicalCategory.ButtonActionInEPMClientFormattingSheet">
            <anchor moveWithCells="1" sizeWithCells="1">
              <from>
                <xdr:col>12</xdr:col>
                <xdr:colOff>0</xdr:colOff>
                <xdr:row>102</xdr:row>
                <xdr:rowOff>47625</xdr:rowOff>
              </from>
              <to>
                <xdr:col>12</xdr:col>
                <xdr:colOff>790575</xdr:colOff>
                <xdr:row>104</xdr:row>
                <xdr:rowOff>0</xdr:rowOff>
              </to>
            </anchor>
          </controlPr>
        </control>
      </mc:Choice>
    </mc:AlternateContent>
    <mc:AlternateContent xmlns:mc="http://schemas.openxmlformats.org/markup-compatibility/2006">
      <mc:Choice Requires="x14">
        <control shapeId="2122" r:id="rId73" name="ChangeMember2_2">
          <controlPr defaultSize="0" print="0" autoFill="0" autoPict="0" macro="_xll.FPMXLClient.TechnicalCategory.ButtonActionInEPMClientFormattingSheet">
            <anchor moveWithCells="1" sizeWithCells="1">
              <from>
                <xdr:col>12</xdr:col>
                <xdr:colOff>800100</xdr:colOff>
                <xdr:row>102</xdr:row>
                <xdr:rowOff>47625</xdr:rowOff>
              </from>
              <to>
                <xdr:col>13</xdr:col>
                <xdr:colOff>781050</xdr:colOff>
                <xdr:row>104</xdr:row>
                <xdr:rowOff>0</xdr:rowOff>
              </to>
            </anchor>
          </controlPr>
        </control>
      </mc:Choice>
    </mc:AlternateContent>
    <mc:AlternateContent xmlns:mc="http://schemas.openxmlformats.org/markup-compatibility/2006">
      <mc:Choice Requires="x14">
        <control shapeId="2123" r:id="rId74" name="UpMember2_2">
          <controlPr defaultSize="0" print="0" autoFill="0" autoPict="0" macro="_xll.FPMXLClient.TechnicalCategory.ButtonActionInEPMClientFormattingSheet">
            <anchor moveWithCells="1" sizeWithCells="1">
              <from>
                <xdr:col>14</xdr:col>
                <xdr:colOff>0</xdr:colOff>
                <xdr:row>102</xdr:row>
                <xdr:rowOff>47625</xdr:rowOff>
              </from>
              <to>
                <xdr:col>14</xdr:col>
                <xdr:colOff>781050</xdr:colOff>
                <xdr:row>104</xdr:row>
                <xdr:rowOff>0</xdr:rowOff>
              </to>
            </anchor>
          </controlPr>
        </control>
      </mc:Choice>
    </mc:AlternateContent>
    <mc:AlternateContent xmlns:mc="http://schemas.openxmlformats.org/markup-compatibility/2006">
      <mc:Choice Requires="x14">
        <control shapeId="2124" r:id="rId75" name="DownMember2_2">
          <controlPr defaultSize="0" print="0" autoFill="0" autoPict="0" macro="_xll.FPMXLClient.TechnicalCategory.ButtonActionInEPMClientFormattingSheet">
            <anchor moveWithCells="1" sizeWithCells="1">
              <from>
                <xdr:col>15</xdr:col>
                <xdr:colOff>0</xdr:colOff>
                <xdr:row>102</xdr:row>
                <xdr:rowOff>47625</xdr:rowOff>
              </from>
              <to>
                <xdr:col>15</xdr:col>
                <xdr:colOff>790575</xdr:colOff>
                <xdr:row>104</xdr:row>
                <xdr:rowOff>0</xdr:rowOff>
              </to>
            </anchor>
          </controlPr>
        </control>
      </mc:Choice>
    </mc:AlternateContent>
    <mc:AlternateContent xmlns:mc="http://schemas.openxmlformats.org/markup-compatibility/2006">
      <mc:Choice Requires="x14">
        <control shapeId="2131" r:id="rId76" name="AddedMember1_2">
          <controlPr defaultSize="0" print="0" autoFill="0" autoPict="0" macro="_xll.FPMXLClient.TechnicalCategory.ButtonActionInEPMClientFormattingSheet">
            <anchor moveWithCells="1" sizeWithCells="1">
              <from>
                <xdr:col>12</xdr:col>
                <xdr:colOff>0</xdr:colOff>
                <xdr:row>76</xdr:row>
                <xdr:rowOff>0</xdr:rowOff>
              </from>
              <to>
                <xdr:col>12</xdr:col>
                <xdr:colOff>790575</xdr:colOff>
                <xdr:row>77</xdr:row>
                <xdr:rowOff>0</xdr:rowOff>
              </to>
            </anchor>
          </controlPr>
        </control>
      </mc:Choice>
    </mc:AlternateContent>
    <mc:AlternateContent xmlns:mc="http://schemas.openxmlformats.org/markup-compatibility/2006">
      <mc:Choice Requires="x14">
        <control shapeId="2132" r:id="rId77" name="ChangeMember1_2">
          <controlPr defaultSize="0" print="0" autoFill="0" autoPict="0" macro="_xll.FPMXLClient.TechnicalCategory.ButtonActionInEPMClientFormattingSheet">
            <anchor moveWithCells="1" sizeWithCells="1">
              <from>
                <xdr:col>12</xdr:col>
                <xdr:colOff>800100</xdr:colOff>
                <xdr:row>76</xdr:row>
                <xdr:rowOff>0</xdr:rowOff>
              </from>
              <to>
                <xdr:col>13</xdr:col>
                <xdr:colOff>781050</xdr:colOff>
                <xdr:row>77</xdr:row>
                <xdr:rowOff>0</xdr:rowOff>
              </to>
            </anchor>
          </controlPr>
        </control>
      </mc:Choice>
    </mc:AlternateContent>
    <mc:AlternateContent xmlns:mc="http://schemas.openxmlformats.org/markup-compatibility/2006">
      <mc:Choice Requires="x14">
        <control shapeId="2133" r:id="rId78" name="UpMember1_2">
          <controlPr defaultSize="0" print="0" autoFill="0" autoPict="0" macro="_xll.FPMXLClient.TechnicalCategory.ButtonActionInEPMClientFormattingSheet">
            <anchor moveWithCells="1" sizeWithCells="1">
              <from>
                <xdr:col>14</xdr:col>
                <xdr:colOff>0</xdr:colOff>
                <xdr:row>76</xdr:row>
                <xdr:rowOff>0</xdr:rowOff>
              </from>
              <to>
                <xdr:col>14</xdr:col>
                <xdr:colOff>781050</xdr:colOff>
                <xdr:row>77</xdr:row>
                <xdr:rowOff>0</xdr:rowOff>
              </to>
            </anchor>
          </controlPr>
        </control>
      </mc:Choice>
    </mc:AlternateContent>
    <mc:AlternateContent xmlns:mc="http://schemas.openxmlformats.org/markup-compatibility/2006">
      <mc:Choice Requires="x14">
        <control shapeId="2134" r:id="rId79" name="DownMember1_2">
          <controlPr defaultSize="0" print="0" autoFill="0" autoPict="0" macro="_xll.FPMXLClient.TechnicalCategory.ButtonActionInEPMClientFormattingSheet">
            <anchor moveWithCells="1" sizeWithCells="1">
              <from>
                <xdr:col>15</xdr:col>
                <xdr:colOff>0</xdr:colOff>
                <xdr:row>76</xdr:row>
                <xdr:rowOff>0</xdr:rowOff>
              </from>
              <to>
                <xdr:col>15</xdr:col>
                <xdr:colOff>790575</xdr:colOff>
                <xdr:row>77</xdr:row>
                <xdr:rowOff>0</xdr:rowOff>
              </to>
            </anchor>
          </controlPr>
        </control>
      </mc:Choice>
    </mc:AlternateContent>
    <mc:AlternateContent xmlns:mc="http://schemas.openxmlformats.org/markup-compatibility/2006">
      <mc:Choice Requires="x14">
        <control shapeId="2136" r:id="rId80" name="AddedMember2_3">
          <controlPr defaultSize="0" print="0" autoFill="0" autoPict="0" macro="_xll.FPMXLClient.TechnicalCategory.ButtonActionInEPMClientFormattingSheet">
            <anchor moveWithCells="1" sizeWithCells="1">
              <from>
                <xdr:col>12</xdr:col>
                <xdr:colOff>0</xdr:colOff>
                <xdr:row>106</xdr:row>
                <xdr:rowOff>0</xdr:rowOff>
              </from>
              <to>
                <xdr:col>12</xdr:col>
                <xdr:colOff>790575</xdr:colOff>
                <xdr:row>107</xdr:row>
                <xdr:rowOff>0</xdr:rowOff>
              </to>
            </anchor>
          </controlPr>
        </control>
      </mc:Choice>
    </mc:AlternateContent>
    <mc:AlternateContent xmlns:mc="http://schemas.openxmlformats.org/markup-compatibility/2006">
      <mc:Choice Requires="x14">
        <control shapeId="2137" r:id="rId81" name="ChangeMember2_3">
          <controlPr defaultSize="0" print="0" autoFill="0" autoPict="0" macro="_xll.FPMXLClient.TechnicalCategory.ButtonActionInEPMClientFormattingSheet">
            <anchor moveWithCells="1" sizeWithCells="1">
              <from>
                <xdr:col>12</xdr:col>
                <xdr:colOff>800100</xdr:colOff>
                <xdr:row>106</xdr:row>
                <xdr:rowOff>0</xdr:rowOff>
              </from>
              <to>
                <xdr:col>13</xdr:col>
                <xdr:colOff>781050</xdr:colOff>
                <xdr:row>107</xdr:row>
                <xdr:rowOff>0</xdr:rowOff>
              </to>
            </anchor>
          </controlPr>
        </control>
      </mc:Choice>
    </mc:AlternateContent>
    <mc:AlternateContent xmlns:mc="http://schemas.openxmlformats.org/markup-compatibility/2006">
      <mc:Choice Requires="x14">
        <control shapeId="2138" r:id="rId82" name="UpMember2_3">
          <controlPr defaultSize="0" print="0" autoFill="0" autoPict="0" macro="_xll.FPMXLClient.TechnicalCategory.ButtonActionInEPMClientFormattingSheet">
            <anchor moveWithCells="1" sizeWithCells="1">
              <from>
                <xdr:col>14</xdr:col>
                <xdr:colOff>0</xdr:colOff>
                <xdr:row>106</xdr:row>
                <xdr:rowOff>0</xdr:rowOff>
              </from>
              <to>
                <xdr:col>14</xdr:col>
                <xdr:colOff>781050</xdr:colOff>
                <xdr:row>107</xdr:row>
                <xdr:rowOff>0</xdr:rowOff>
              </to>
            </anchor>
          </controlPr>
        </control>
      </mc:Choice>
    </mc:AlternateContent>
    <mc:AlternateContent xmlns:mc="http://schemas.openxmlformats.org/markup-compatibility/2006">
      <mc:Choice Requires="x14">
        <control shapeId="2139" r:id="rId83" name="DownMember2_3">
          <controlPr defaultSize="0" print="0" autoFill="0" autoPict="0" macro="_xll.FPMXLClient.TechnicalCategory.ButtonActionInEPMClientFormattingSheet">
            <anchor moveWithCells="1" sizeWithCells="1">
              <from>
                <xdr:col>15</xdr:col>
                <xdr:colOff>0</xdr:colOff>
                <xdr:row>106</xdr:row>
                <xdr:rowOff>0</xdr:rowOff>
              </from>
              <to>
                <xdr:col>15</xdr:col>
                <xdr:colOff>790575</xdr:colOff>
                <xdr:row>107</xdr:row>
                <xdr:rowOff>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B47"/>
  <sheetViews>
    <sheetView tabSelected="1" zoomScale="90" zoomScaleNormal="90" workbookViewId="0">
      <pane xSplit="1" ySplit="9" topLeftCell="B16" activePane="bottomRight" state="frozen"/>
      <selection pane="topRight" activeCell="B1" sqref="B1"/>
      <selection pane="bottomLeft" activeCell="A10" sqref="A10"/>
      <selection pane="bottomRight" activeCell="W14" sqref="W14"/>
    </sheetView>
  </sheetViews>
  <sheetFormatPr defaultRowHeight="15.75" x14ac:dyDescent="0.25"/>
  <cols>
    <col min="1" max="1" width="9.5" style="40" customWidth="1"/>
    <col min="2" max="2" width="6.125" style="40" customWidth="1"/>
    <col min="3" max="3" width="6.5" style="40" customWidth="1"/>
    <col min="4" max="4" width="5" style="40" customWidth="1"/>
    <col min="5" max="5" width="7.875" style="40" customWidth="1"/>
    <col min="6" max="6" width="11.125" style="40" hidden="1" customWidth="1"/>
    <col min="7" max="7" width="8.5" style="40" bestFit="1" customWidth="1"/>
    <col min="8" max="8" width="8.875" style="40" hidden="1" customWidth="1"/>
    <col min="9" max="9" width="10.625" style="40" customWidth="1"/>
    <col min="10" max="10" width="10.125" style="40" customWidth="1"/>
    <col min="11" max="11" width="12.25" style="40" customWidth="1"/>
    <col min="12" max="12" width="12.5" style="40" customWidth="1"/>
    <col min="13" max="13" width="12.75" style="40" customWidth="1"/>
    <col min="14" max="14" width="11.875" style="40" customWidth="1"/>
    <col min="15" max="15" width="12.375" style="40" customWidth="1"/>
    <col min="16" max="16" width="12.75" style="40" customWidth="1"/>
    <col min="17" max="17" width="11.75" style="40" customWidth="1"/>
    <col min="18" max="18" width="12.625" style="40" customWidth="1"/>
    <col min="19" max="19" width="12.75" style="40" customWidth="1"/>
    <col min="20" max="20" width="12.25" style="40" customWidth="1"/>
    <col min="21" max="21" width="12.625" style="40" customWidth="1"/>
    <col min="22" max="22" width="12.75" style="40" customWidth="1"/>
    <col min="23" max="23" width="23.5" style="40" customWidth="1"/>
    <col min="24" max="24" width="7.5" style="40" hidden="1" customWidth="1"/>
    <col min="25" max="25" width="10.25" style="40" hidden="1" customWidth="1"/>
    <col min="26" max="26" width="42.75" style="40" hidden="1" customWidth="1"/>
    <col min="27" max="27" width="9" style="40" hidden="1" customWidth="1"/>
    <col min="28" max="28" width="21.5" style="40" customWidth="1"/>
    <col min="29" max="29" width="9" style="40" customWidth="1"/>
    <col min="30" max="16384" width="9" style="40"/>
  </cols>
  <sheetData>
    <row r="1" spans="1:28" ht="23.25" x14ac:dyDescent="0.35">
      <c r="A1" s="125" t="s">
        <v>69</v>
      </c>
      <c r="B1" s="125"/>
      <c r="C1" s="49"/>
      <c r="D1" s="56"/>
      <c r="E1" s="49"/>
      <c r="F1" s="56"/>
      <c r="G1" s="56"/>
      <c r="H1" s="49"/>
      <c r="I1" s="56"/>
      <c r="J1" s="56"/>
      <c r="K1" s="56"/>
      <c r="L1" s="56"/>
      <c r="M1" s="56"/>
      <c r="N1" s="56"/>
      <c r="O1" s="56"/>
      <c r="P1" s="56"/>
      <c r="Q1" s="56"/>
      <c r="R1" s="56"/>
      <c r="S1" s="56"/>
      <c r="T1" s="56"/>
      <c r="U1" s="56"/>
      <c r="V1" s="56"/>
      <c r="W1" s="57"/>
      <c r="Z1" s="39" t="str">
        <f>_xll.FPMXLClient.TechnicalCategory.EPMOlapMultiMember("INPUT - Data Input,ALLOCATIONS - Allocations","000;001","[AUDITTRAIL].[PARENTH1].[INPUT]","[AUDITTRAIL].[PARENTH1].[ALLOCATIONS]")</f>
        <v>INPUT - Data Input,ALLOCATIONS - Allocations</v>
      </c>
      <c r="AA1" s="39"/>
    </row>
    <row r="2" spans="1:28" ht="22.5" x14ac:dyDescent="0.3">
      <c r="A2" s="47" t="s">
        <v>91</v>
      </c>
      <c r="B2" s="48"/>
      <c r="C2" s="47"/>
      <c r="D2" s="48"/>
      <c r="E2" s="47"/>
      <c r="F2" s="48"/>
      <c r="G2" s="48"/>
      <c r="H2" s="50"/>
      <c r="I2" s="48"/>
      <c r="J2" s="48"/>
      <c r="K2" s="48"/>
      <c r="L2" s="48"/>
      <c r="M2" s="48"/>
      <c r="N2" s="48"/>
      <c r="O2" s="48"/>
      <c r="P2" s="48"/>
      <c r="Q2" s="48"/>
      <c r="R2" s="48"/>
      <c r="S2" s="48"/>
      <c r="T2" s="48"/>
      <c r="U2" s="48"/>
      <c r="V2" s="48"/>
      <c r="W2" s="48"/>
      <c r="Z2" s="40" t="str">
        <f>_xll.EPMContextMember("BUDGET_ACCRUAL","CATEGORY")</f>
        <v>#Error, no current connection.</v>
      </c>
    </row>
    <row r="3" spans="1:28" ht="5.25" customHeight="1" x14ac:dyDescent="0.25">
      <c r="A3" s="54"/>
      <c r="Z3" s="40" t="str">
        <f>_xll.EPMContextMember("BUDGET_ACCRUAL","TIME")</f>
        <v>#Error, no current connection.</v>
      </c>
    </row>
    <row r="4" spans="1:28" x14ac:dyDescent="0.25">
      <c r="A4" s="67"/>
      <c r="B4" s="67"/>
      <c r="C4" s="67"/>
      <c r="D4" s="67"/>
      <c r="E4" s="67"/>
      <c r="F4" s="67"/>
      <c r="G4" s="67"/>
      <c r="H4" s="67"/>
      <c r="I4" s="67"/>
      <c r="J4" s="67"/>
      <c r="K4" s="67"/>
      <c r="L4" s="67"/>
      <c r="M4" s="67"/>
      <c r="N4" s="67"/>
      <c r="O4" s="67"/>
      <c r="P4" s="67"/>
      <c r="Q4" s="67"/>
      <c r="R4" s="67"/>
      <c r="S4" s="67"/>
      <c r="T4" s="67"/>
      <c r="U4" s="67"/>
      <c r="V4" s="67"/>
      <c r="Z4" s="40" t="str">
        <f>_xll.EPMMemberDesc(Z2)</f>
        <v>#Error, no current connection.</v>
      </c>
    </row>
    <row r="5" spans="1:28" hidden="1" x14ac:dyDescent="0.25">
      <c r="A5" s="66"/>
      <c r="B5" s="66"/>
      <c r="C5" s="66"/>
      <c r="D5" s="66"/>
      <c r="E5" s="66"/>
      <c r="F5" s="69"/>
      <c r="G5" s="70"/>
      <c r="H5" s="71"/>
      <c r="I5" s="71" t="s">
        <v>67</v>
      </c>
      <c r="J5" s="68">
        <f ca="1">SUBTOTAL(9,INDIRECT("j10"):INDIRECT("j25000"))</f>
        <v>35536649</v>
      </c>
      <c r="K5" s="68"/>
      <c r="L5" s="68"/>
      <c r="M5" s="68"/>
      <c r="N5" s="68">
        <f ca="1">SUBTOTAL(9,INDIRECT("k10"):INDIRECT("k25000"))</f>
        <v>35846879</v>
      </c>
      <c r="O5" s="68"/>
      <c r="P5" s="68"/>
      <c r="Q5" s="68">
        <f ca="1">SUBTOTAL(9,INDIRECT("L10"):INDIRECT("L25000"))</f>
        <v>1960068</v>
      </c>
      <c r="R5" s="68"/>
      <c r="S5" s="68"/>
      <c r="T5" s="68">
        <f ca="1">SUBTOTAL(9,INDIRECT("M10"):INDIRECT("M25000"))</f>
        <v>24043613</v>
      </c>
      <c r="U5" s="76"/>
      <c r="V5" s="76"/>
      <c r="W5" s="66"/>
      <c r="Z5" s="55" t="e">
        <f>Z3+3</f>
        <v>#VALUE!</v>
      </c>
    </row>
    <row r="6" spans="1:28" ht="78.75" x14ac:dyDescent="0.25">
      <c r="A6" s="41" t="s">
        <v>32</v>
      </c>
      <c r="B6" s="41" t="s">
        <v>39</v>
      </c>
      <c r="C6" s="41" t="s">
        <v>33</v>
      </c>
      <c r="D6" s="41" t="s">
        <v>34</v>
      </c>
      <c r="E6" s="41" t="s">
        <v>35</v>
      </c>
      <c r="F6" s="41" t="s">
        <v>68</v>
      </c>
      <c r="G6" s="41" t="s">
        <v>36</v>
      </c>
      <c r="H6" s="41" t="s">
        <v>37</v>
      </c>
      <c r="I6" s="41" t="s">
        <v>38</v>
      </c>
      <c r="J6" s="41" t="s">
        <v>92</v>
      </c>
      <c r="K6" s="41" t="s">
        <v>93</v>
      </c>
      <c r="L6" s="41" t="s">
        <v>100</v>
      </c>
      <c r="M6" s="41" t="s">
        <v>82</v>
      </c>
      <c r="N6" s="41" t="s">
        <v>94</v>
      </c>
      <c r="O6" s="41" t="s">
        <v>101</v>
      </c>
      <c r="P6" s="41" t="s">
        <v>83</v>
      </c>
      <c r="Q6" s="41" t="s">
        <v>95</v>
      </c>
      <c r="R6" s="41" t="s">
        <v>102</v>
      </c>
      <c r="S6" s="41" t="s">
        <v>84</v>
      </c>
      <c r="T6" s="41" t="s">
        <v>96</v>
      </c>
      <c r="U6" s="41" t="s">
        <v>103</v>
      </c>
      <c r="V6" s="41" t="s">
        <v>97</v>
      </c>
      <c r="W6" s="41" t="s">
        <v>81</v>
      </c>
      <c r="X6" s="41" t="s">
        <v>40</v>
      </c>
      <c r="Y6" s="41" t="s">
        <v>40</v>
      </c>
      <c r="Z6" s="41" t="s">
        <v>40</v>
      </c>
      <c r="AA6" s="41" t="s">
        <v>40</v>
      </c>
      <c r="AB6" s="41" t="s">
        <v>40</v>
      </c>
    </row>
    <row r="7" spans="1:28" hidden="1" x14ac:dyDescent="0.25">
      <c r="I7"/>
      <c r="J7" t="str">
        <f xml:space="preserve"> _xll.EPMOlapMemberO(Z2,"[CATEGORY].[PARENTH1].[RES]","RES","","000;001")</f>
        <v>#Error, no current connection.</v>
      </c>
      <c r="K7"/>
      <c r="L7"/>
      <c r="M7"/>
      <c r="N7" t="str">
        <f xml:space="preserve"> _xll.EPMOlapMemberO(Z2,"[CATEGORY].[PARENTH1].[RES]","RES","","000;001")</f>
        <v>#Error, no current connection.</v>
      </c>
      <c r="O7"/>
      <c r="P7"/>
      <c r="Q7" t="str">
        <f xml:space="preserve"> _xll.EPMOlapMemberO(Z2,"[CATEGORY].[PARENTH1].[RES]","RES","","000;001")</f>
        <v>#Error, no current connection.</v>
      </c>
      <c r="R7"/>
      <c r="S7"/>
      <c r="T7" t="str">
        <f xml:space="preserve"> _xll.EPMOlapMemberO(Z2,"[CATEGORY].[PARENTH1].[RES]","RES","","000;001")</f>
        <v>#Error, no current connection.</v>
      </c>
      <c r="U7"/>
      <c r="V7"/>
      <c r="W7" s="62" t="str">
        <f xml:space="preserve"> _xll.EPMOlapMemberO(Z2,"[CATEGORY].[PARENTH1].[RES]","RES","","000;001")</f>
        <v>#Error, no current connection.</v>
      </c>
    </row>
    <row r="8" spans="1:28" hidden="1" x14ac:dyDescent="0.25">
      <c r="I8"/>
      <c r="J8" t="str">
        <f xml:space="preserve"> _xll.EPMOlapMemberO(Z3,"[TIME].[PARENTH1].[2025]","2025","","000;001")</f>
        <v>#Error, no current connection.</v>
      </c>
      <c r="K8"/>
      <c r="L8"/>
      <c r="M8"/>
      <c r="N8" t="str">
        <f xml:space="preserve"> _xll.EPMOlapMemberO(Z3,"[TIME].[PARENTH1].[2025]","2025","","000;001")</f>
        <v>#Error, no current connection.</v>
      </c>
      <c r="O8"/>
      <c r="P8"/>
      <c r="Q8" t="str">
        <f xml:space="preserve"> _xll.EPMOlapMemberO(Z3,"[TIME].[PARENTH1].[2025]","2025","","000;001")</f>
        <v>#Error, no current connection.</v>
      </c>
      <c r="R8"/>
      <c r="S8"/>
      <c r="T8" t="str">
        <f xml:space="preserve"> _xll.EPMOlapMemberO(Z3,"[TIME].[PARENTH1].[2025]","2025","","000;001")</f>
        <v>#Error, no current connection.</v>
      </c>
      <c r="U8"/>
      <c r="V8"/>
      <c r="W8" s="62" t="str">
        <f xml:space="preserve"> _xll.EPMOlapMemberO(Z3,"[TIME].[PARENTH1].[2025]","2025","","000;001")</f>
        <v>#Error, no current connection.</v>
      </c>
    </row>
    <row r="9" spans="1:28" hidden="1" x14ac:dyDescent="0.25">
      <c r="I9"/>
      <c r="J9" t="str">
        <f xml:space="preserve"> _xll.EPMOlapMemberO("[FLOW].[PARENTH1].[F99_1]","","F99_1","","000;001")</f>
        <v>F99_1</v>
      </c>
      <c r="K9"/>
      <c r="L9"/>
      <c r="M9"/>
      <c r="N9" t="str">
        <f xml:space="preserve"> _xll.EPMOlapMemberO("[FLOW].[PARENTH1].[F99_2]","","F99_2","","000;001")</f>
        <v>F99_2</v>
      </c>
      <c r="O9"/>
      <c r="P9"/>
      <c r="Q9" t="str">
        <f xml:space="preserve"> _xll.EPMOlapMemberO("[FLOW].[PARENTH1].[F99_3]","","F99_3","","000;001")</f>
        <v>F99_3</v>
      </c>
      <c r="R9"/>
      <c r="S9"/>
      <c r="T9" t="str">
        <f xml:space="preserve"> _xll.EPMOlapMemberO("[FLOW].[PARENTH1].[F99_4]","","F99_4","","000;001")</f>
        <v>F99_4</v>
      </c>
      <c r="U9"/>
      <c r="V9"/>
      <c r="W9" s="62" t="str">
        <f xml:space="preserve"> _xll.FPMXLClient.TechnicalCategory.EPMLocalMember("Selgitus","000","000;001")</f>
        <v>Selgitus</v>
      </c>
    </row>
    <row r="10" spans="1:28" x14ac:dyDescent="0.25">
      <c r="A10" s="60" t="str">
        <f xml:space="preserve"> _xll.EPMOlapMemberO("[ENTITY].[PARENTH1].[E10]","","Riigikohus","","000")</f>
        <v>Riigikohus</v>
      </c>
      <c r="B10" s="60" t="str">
        <f xml:space="preserve"> _xll.EPMOlapMemberO("[FUNDS_CENTER].[PARENTH1].[EE10]","","EE10","","000")</f>
        <v>EE10</v>
      </c>
      <c r="C10" s="60" t="str">
        <f xml:space="preserve"> _xll.EPMOlapMemberO("[A_ACCOUNT].[PARENTH1].[TULUD]","","TULUD","","000")</f>
        <v>TULUD</v>
      </c>
      <c r="D10" s="60" t="str">
        <f xml:space="preserve"> _xll.EPMOlapMemberO("[BUDGET_TYPE].[PARENTH1].[ALL]",""," ","","000")</f>
        <v xml:space="preserve"> </v>
      </c>
      <c r="E10" s="60" t="str">
        <f xml:space="preserve"> _xll.EPMOlapMemberO("[BUDGET_OBJ].[PARENTH1].[BUDGET_OBJECTS]",""," ","","000")</f>
        <v xml:space="preserve"> </v>
      </c>
      <c r="F10" s="60" t="str">
        <f xml:space="preserve"> _xll.EPMOlapMemberO("[A_ACCOUNT_DT].[PARENTH1].[ALL]",""," ","","000")</f>
        <v xml:space="preserve"> </v>
      </c>
      <c r="G10" s="60" t="str">
        <f xml:space="preserve"> _xll.EPMOlapMemberO("[COFOG].[PARENTH1].[TOTAL]",""," ","","000")</f>
        <v xml:space="preserve"> </v>
      </c>
      <c r="H10" s="60" t="str">
        <f xml:space="preserve"> _xll.EPMOlapMemberO("[COMMENT_NO].[PARENTH1].[ALL]",""," ","","000")</f>
        <v xml:space="preserve"> </v>
      </c>
      <c r="I10" s="60" t="str">
        <f xml:space="preserve"> _xll.EPMOlapMemberO("[GRANTS].[PARENTH1].[GRANTS]",""," ","","000")</f>
        <v xml:space="preserve"> </v>
      </c>
      <c r="J10" s="59">
        <f>SUM(J11:J13)</f>
        <v>341612</v>
      </c>
      <c r="K10" s="59">
        <f>SUM(K11:K13)</f>
        <v>338149</v>
      </c>
      <c r="L10" s="59">
        <f t="shared" ref="L10:V10" si="0">SUM(L11:L13)</f>
        <v>0</v>
      </c>
      <c r="M10" s="59">
        <f t="shared" si="0"/>
        <v>338149</v>
      </c>
      <c r="N10" s="59">
        <f t="shared" si="0"/>
        <v>312500</v>
      </c>
      <c r="O10" s="59">
        <f t="shared" si="0"/>
        <v>0</v>
      </c>
      <c r="P10" s="59">
        <f t="shared" si="0"/>
        <v>312500</v>
      </c>
      <c r="Q10" s="59">
        <f t="shared" si="0"/>
        <v>312500</v>
      </c>
      <c r="R10" s="59">
        <f t="shared" si="0"/>
        <v>0</v>
      </c>
      <c r="S10" s="59">
        <f t="shared" si="0"/>
        <v>312500</v>
      </c>
      <c r="T10" s="59">
        <f t="shared" si="0"/>
        <v>312500</v>
      </c>
      <c r="U10" s="59">
        <f t="shared" si="0"/>
        <v>0</v>
      </c>
      <c r="V10" s="59">
        <f t="shared" si="0"/>
        <v>312500</v>
      </c>
      <c r="W10" s="61"/>
      <c r="AB10" s="74"/>
    </row>
    <row r="11" spans="1:28" x14ac:dyDescent="0.25">
      <c r="A11" s="64"/>
      <c r="B11" s="64"/>
      <c r="C11" s="64"/>
      <c r="D11" s="72" t="str">
        <f xml:space="preserve"> _xll.EPMOlapMemberO("[BUDGET_TYPE].[PARENTH1].[10]","","10","","000")</f>
        <v>10</v>
      </c>
      <c r="E11" s="64" t="str">
        <f xml:space="preserve"> _xll.EPMOlapMemberO("[BUDGET_OBJ].[PARENTH1].[BUDGET_OBJECTS]",""," ","","000")</f>
        <v xml:space="preserve"> </v>
      </c>
      <c r="F11" s="64" t="str">
        <f xml:space="preserve"> _xll.EPMOlapMemberO("[A_ACCOUNT_DT].[PARENTH1].[ALL]",""," ","","000")</f>
        <v xml:space="preserve"> </v>
      </c>
      <c r="G11" s="64" t="str">
        <f xml:space="preserve"> _xll.EPMOlapMemberO("[COFOG].[PARENTH1].[TOTAL]",""," ","","000")</f>
        <v xml:space="preserve"> </v>
      </c>
      <c r="H11" s="64" t="str">
        <f xml:space="preserve"> _xll.EPMOlapMemberO("[COMMENT_NO].[PARENTH1].[ALL]",""," ","","000")</f>
        <v xml:space="preserve"> </v>
      </c>
      <c r="I11" s="64" t="str">
        <f xml:space="preserve"> _xll.EPMOlapMemberO("[GRANTS].[PARENTH1].[GRANTS]",""," ","","000")</f>
        <v xml:space="preserve"> </v>
      </c>
      <c r="J11" s="65">
        <v>310000</v>
      </c>
      <c r="K11" s="65">
        <v>310000</v>
      </c>
      <c r="L11" s="65"/>
      <c r="M11" s="65">
        <f>K11+L11</f>
        <v>310000</v>
      </c>
      <c r="N11" s="65">
        <v>310000</v>
      </c>
      <c r="O11" s="65"/>
      <c r="P11" s="65">
        <f>N11+O11</f>
        <v>310000</v>
      </c>
      <c r="Q11" s="65">
        <v>310000</v>
      </c>
      <c r="R11" s="65"/>
      <c r="S11" s="65">
        <f>Q11+R11</f>
        <v>310000</v>
      </c>
      <c r="T11" s="65">
        <v>310000</v>
      </c>
      <c r="U11" s="65"/>
      <c r="V11" s="65">
        <f>T11+U11</f>
        <v>310000</v>
      </c>
      <c r="W11" s="61"/>
      <c r="AB11" s="74"/>
    </row>
    <row r="12" spans="1:28" x14ac:dyDescent="0.25">
      <c r="A12" s="64"/>
      <c r="B12" s="64"/>
      <c r="C12" s="64"/>
      <c r="D12" s="72" t="str">
        <f xml:space="preserve"> _xll.EPMOlapMemberO("[BUDGET_TYPE].[PARENTH1].[40]","","40","","000")</f>
        <v>40</v>
      </c>
      <c r="E12" s="64" t="str">
        <f xml:space="preserve"> _xll.EPMOlapMemberO("[BUDGET_OBJ].[PARENTH1].[BUDGET_OBJECTS]",""," ","","000")</f>
        <v xml:space="preserve"> </v>
      </c>
      <c r="F12" s="64" t="str">
        <f xml:space="preserve"> _xll.EPMOlapMemberO("[A_ACCOUNT_DT].[PARENTH1].[ALL]",""," ","","000")</f>
        <v xml:space="preserve"> </v>
      </c>
      <c r="G12" s="64" t="str">
        <f xml:space="preserve"> _xll.EPMOlapMemberO("[COFOG].[PARENTH1].[TOTAL]",""," ","","000")</f>
        <v xml:space="preserve"> </v>
      </c>
      <c r="H12" s="64" t="str">
        <f xml:space="preserve"> _xll.EPMOlapMemberO("[COMMENT_NO].[PARENTH1].[ALL]",""," ","","000")</f>
        <v xml:space="preserve"> </v>
      </c>
      <c r="I12" s="64" t="str">
        <f xml:space="preserve"> _xll.EPMOlapMemberO("[GRANTS].[PARENTH1].[GRANTS]",""," ","","000")</f>
        <v xml:space="preserve"> </v>
      </c>
      <c r="J12" s="65">
        <v>29112</v>
      </c>
      <c r="K12" s="65">
        <v>25649</v>
      </c>
      <c r="L12" s="65"/>
      <c r="M12" s="65">
        <f t="shared" ref="M12:M13" si="1">K12+L12</f>
        <v>25649</v>
      </c>
      <c r="N12" s="65">
        <v>0</v>
      </c>
      <c r="O12" s="65"/>
      <c r="P12" s="65">
        <f t="shared" ref="P12:P13" si="2">N12+O12</f>
        <v>0</v>
      </c>
      <c r="Q12" s="65"/>
      <c r="R12" s="65"/>
      <c r="S12" s="65">
        <f t="shared" ref="S12:S13" si="3">Q12+R12</f>
        <v>0</v>
      </c>
      <c r="T12" s="65"/>
      <c r="U12" s="65"/>
      <c r="V12" s="65">
        <f t="shared" ref="V12:V13" si="4">T12+U12</f>
        <v>0</v>
      </c>
      <c r="W12" s="61"/>
      <c r="AB12" s="74"/>
    </row>
    <row r="13" spans="1:28" x14ac:dyDescent="0.25">
      <c r="A13" s="64"/>
      <c r="B13" s="64"/>
      <c r="C13" s="64"/>
      <c r="D13" s="72" t="str">
        <f xml:space="preserve"> _xll.EPMOlapMemberO("[BUDGET_TYPE].[PARENTH1].[44]","","44","","000")</f>
        <v>44</v>
      </c>
      <c r="E13" s="64" t="str">
        <f xml:space="preserve"> _xll.EPMOlapMemberO("[BUDGET_OBJ].[PARENTH1].[BUDGET_OBJECTS]",""," ","","000")</f>
        <v xml:space="preserve"> </v>
      </c>
      <c r="F13" s="64" t="str">
        <f xml:space="preserve"> _xll.EPMOlapMemberO("[A_ACCOUNT_DT].[PARENTH1].[ALL]",""," ","","000")</f>
        <v xml:space="preserve"> </v>
      </c>
      <c r="G13" s="64" t="str">
        <f xml:space="preserve"> _xll.EPMOlapMemberO("[COFOG].[PARENTH1].[TOTAL]",""," ","","000")</f>
        <v xml:space="preserve"> </v>
      </c>
      <c r="H13" s="64" t="str">
        <f xml:space="preserve"> _xll.EPMOlapMemberO("[COMMENT_NO].[PARENTH1].[ALL]",""," ","","000")</f>
        <v xml:space="preserve"> </v>
      </c>
      <c r="I13" s="64" t="str">
        <f xml:space="preserve"> _xll.EPMOlapMemberO("[GRANTS].[PARENTH1].[GRANTS]",""," ","","000")</f>
        <v xml:space="preserve"> </v>
      </c>
      <c r="J13" s="65">
        <v>2500</v>
      </c>
      <c r="K13" s="65">
        <v>2500</v>
      </c>
      <c r="L13" s="65"/>
      <c r="M13" s="65">
        <f t="shared" si="1"/>
        <v>2500</v>
      </c>
      <c r="N13" s="65">
        <v>2500</v>
      </c>
      <c r="O13" s="65"/>
      <c r="P13" s="65">
        <f t="shared" si="2"/>
        <v>2500</v>
      </c>
      <c r="Q13" s="65">
        <v>2500</v>
      </c>
      <c r="R13" s="65"/>
      <c r="S13" s="65">
        <f t="shared" si="3"/>
        <v>2500</v>
      </c>
      <c r="T13" s="65">
        <v>2500</v>
      </c>
      <c r="U13" s="65"/>
      <c r="V13" s="65">
        <f t="shared" si="4"/>
        <v>2500</v>
      </c>
      <c r="W13" s="61"/>
      <c r="AB13" s="74"/>
    </row>
    <row r="14" spans="1:28" x14ac:dyDescent="0.25">
      <c r="A14" s="60"/>
      <c r="B14" s="60"/>
      <c r="C14" s="60" t="str">
        <f xml:space="preserve"> _xll.EPMOlapMemberO("[A_ACCOUNT].[PARENTH1].[KULUD]","","KULUD","","000")</f>
        <v>KULUD</v>
      </c>
      <c r="D14" s="60" t="str">
        <f xml:space="preserve"> _xll.EPMOlapMemberO("[BUDGET_TYPE].[PARENTH1].[ALL]",""," ","","000")</f>
        <v xml:space="preserve"> </v>
      </c>
      <c r="E14" s="60" t="str">
        <f xml:space="preserve"> _xll.EPMOlapMemberO("[BUDGET_OBJ].[PARENTH1].[BUDGET_OBJECTS]",""," ","","000")</f>
        <v xml:space="preserve"> </v>
      </c>
      <c r="F14" s="60" t="str">
        <f xml:space="preserve"> _xll.EPMOlapMemberO("[A_ACCOUNT_DT].[PARENTH1].[ALL]",""," ","","000")</f>
        <v xml:space="preserve"> </v>
      </c>
      <c r="G14" s="60" t="str">
        <f xml:space="preserve"> _xll.EPMOlapMemberO("[COFOG].[PARENTH1].[TOTAL]",""," ","","000")</f>
        <v xml:space="preserve"> </v>
      </c>
      <c r="H14" s="60" t="str">
        <f xml:space="preserve"> _xll.EPMOlapMemberO("[COMMENT_NO].[PARENTH1].[ALL]",""," ","","000")</f>
        <v xml:space="preserve"> </v>
      </c>
      <c r="I14" s="60" t="str">
        <f xml:space="preserve"> _xll.EPMOlapMemberO("[GRANTS].[PARENTH1].[GRANTS]",""," ","","000")</f>
        <v xml:space="preserve"> </v>
      </c>
      <c r="J14" s="59">
        <f>J15+J16+J17+J19+J18</f>
        <v>6961589</v>
      </c>
      <c r="K14" s="59">
        <f t="shared" ref="K14:V14" si="5">K15+K16+K17+K19+K18</f>
        <v>7023866</v>
      </c>
      <c r="L14" s="59">
        <f t="shared" si="5"/>
        <v>653356</v>
      </c>
      <c r="M14" s="59">
        <f t="shared" si="5"/>
        <v>7677222</v>
      </c>
      <c r="N14" s="59">
        <f t="shared" si="5"/>
        <v>7058852</v>
      </c>
      <c r="O14" s="59">
        <f t="shared" si="5"/>
        <v>763023</v>
      </c>
      <c r="P14" s="59">
        <f t="shared" si="5"/>
        <v>7821875</v>
      </c>
      <c r="Q14" s="59">
        <f t="shared" si="5"/>
        <v>7409217</v>
      </c>
      <c r="R14" s="59">
        <f t="shared" si="5"/>
        <v>711265</v>
      </c>
      <c r="S14" s="59">
        <f t="shared" si="5"/>
        <v>8120482</v>
      </c>
      <c r="T14" s="59">
        <f t="shared" si="5"/>
        <v>7409217</v>
      </c>
      <c r="U14" s="59">
        <f t="shared" si="5"/>
        <v>845894</v>
      </c>
      <c r="V14" s="59">
        <f t="shared" si="5"/>
        <v>8255111</v>
      </c>
      <c r="W14" s="89"/>
      <c r="AB14" s="74"/>
    </row>
    <row r="15" spans="1:28" x14ac:dyDescent="0.25">
      <c r="A15" s="64"/>
      <c r="B15" s="64"/>
      <c r="C15" s="64"/>
      <c r="D15" s="72" t="str">
        <f xml:space="preserve"> _xll.EPMOlapMemberO("[BUDGET_TYPE].[PARENTH1].[10]","","10","","000")</f>
        <v>10</v>
      </c>
      <c r="E15" s="64" t="str">
        <f xml:space="preserve"> _xll.EPMOlapMemberO("[BUDGET_OBJ].[PARENTH1].[BUDGET_OBJECTS]",""," ","","000")</f>
        <v xml:space="preserve"> </v>
      </c>
      <c r="F15" s="64" t="str">
        <f xml:space="preserve"> _xll.EPMOlapMemberO("[A_ACCOUNT_DT].[PARENTH1].[ALL]",""," ","","000")</f>
        <v xml:space="preserve"> </v>
      </c>
      <c r="G15" s="64" t="str">
        <f xml:space="preserve"> _xll.EPMOlapMemberO("[COFOG].[PARENTH1].[TOTAL]",""," ","","000")</f>
        <v xml:space="preserve"> </v>
      </c>
      <c r="H15" s="64" t="str">
        <f xml:space="preserve"> _xll.EPMOlapMemberO("[COMMENT_NO].[PARENTH1].[ALL]",""," ","","000")</f>
        <v xml:space="preserve"> </v>
      </c>
      <c r="I15" s="64" t="str">
        <f xml:space="preserve"> _xll.EPMOlapMemberO("[GRANTS].[PARENTH1].[GRANTS]",""," ","","000")</f>
        <v xml:space="preserve"> </v>
      </c>
      <c r="J15" s="65">
        <f>J20+J23+J31</f>
        <v>2542219</v>
      </c>
      <c r="K15" s="65">
        <f t="shared" ref="K15:V15" si="6">K20+K23+K31</f>
        <v>2609113</v>
      </c>
      <c r="L15" s="65">
        <f t="shared" si="6"/>
        <v>0</v>
      </c>
      <c r="M15" s="65">
        <f t="shared" si="6"/>
        <v>2609113</v>
      </c>
      <c r="N15" s="65">
        <f t="shared" si="6"/>
        <v>2678298</v>
      </c>
      <c r="O15" s="65">
        <f t="shared" si="6"/>
        <v>0</v>
      </c>
      <c r="P15" s="65">
        <f t="shared" si="6"/>
        <v>2678298</v>
      </c>
      <c r="Q15" s="65">
        <f t="shared" si="6"/>
        <v>3028663</v>
      </c>
      <c r="R15" s="65">
        <f t="shared" si="6"/>
        <v>0</v>
      </c>
      <c r="S15" s="65">
        <f t="shared" si="6"/>
        <v>3028663</v>
      </c>
      <c r="T15" s="65">
        <f t="shared" si="6"/>
        <v>3028663</v>
      </c>
      <c r="U15" s="65">
        <f t="shared" si="6"/>
        <v>0</v>
      </c>
      <c r="V15" s="65">
        <f t="shared" si="6"/>
        <v>3028663</v>
      </c>
      <c r="W15" s="61"/>
      <c r="AB15" s="74"/>
    </row>
    <row r="16" spans="1:28" x14ac:dyDescent="0.25">
      <c r="A16" s="64"/>
      <c r="B16" s="64"/>
      <c r="C16" s="64"/>
      <c r="D16" s="72" t="str">
        <f xml:space="preserve"> _xll.EPMOlapMemberO("[BUDGET_TYPE].[PARENTH1].[20]","","20","","000")</f>
        <v>20</v>
      </c>
      <c r="E16" s="64" t="str">
        <f xml:space="preserve"> _xll.EPMOlapMemberO("[BUDGET_OBJ].[PARENTH1].[BUDGET_OBJECTS]",""," ","","000")</f>
        <v xml:space="preserve"> </v>
      </c>
      <c r="F16" s="64" t="str">
        <f xml:space="preserve"> _xll.EPMOlapMemberO("[A_ACCOUNT_DT].[PARENTH1].[ALL]",""," ","","000")</f>
        <v xml:space="preserve"> </v>
      </c>
      <c r="G16" s="64" t="str">
        <f xml:space="preserve"> _xll.EPMOlapMemberO("[COFOG].[PARENTH1].[TOTAL]",""," ","","000")</f>
        <v xml:space="preserve"> </v>
      </c>
      <c r="H16" s="64" t="str">
        <f xml:space="preserve"> _xll.EPMOlapMemberO("[COMMENT_NO].[PARENTH1].[ALL]",""," ","","000")</f>
        <v xml:space="preserve"> </v>
      </c>
      <c r="I16" s="64" t="str">
        <f xml:space="preserve"> _xll.EPMOlapMemberO("[GRANTS].[PARENTH1].[GRANTS]",""," ","","000")</f>
        <v xml:space="preserve"> </v>
      </c>
      <c r="J16" s="65">
        <f>J21+J22+J24+J25+J26+J30</f>
        <v>4167054</v>
      </c>
      <c r="K16" s="65">
        <f>K21+K22+K24+K25+K26+K30</f>
        <v>4167054</v>
      </c>
      <c r="L16" s="65">
        <f t="shared" ref="L16:V16" si="7">L21+L22+L24+L25+L26+L30</f>
        <v>653356</v>
      </c>
      <c r="M16" s="65">
        <f t="shared" si="7"/>
        <v>4820410</v>
      </c>
      <c r="N16" s="65">
        <f t="shared" si="7"/>
        <v>4167054</v>
      </c>
      <c r="O16" s="65">
        <f t="shared" si="7"/>
        <v>763023</v>
      </c>
      <c r="P16" s="65">
        <f t="shared" si="7"/>
        <v>4930077</v>
      </c>
      <c r="Q16" s="65">
        <f t="shared" si="7"/>
        <v>4167054</v>
      </c>
      <c r="R16" s="65">
        <f t="shared" si="7"/>
        <v>711265</v>
      </c>
      <c r="S16" s="65">
        <f t="shared" si="7"/>
        <v>4878319</v>
      </c>
      <c r="T16" s="65">
        <f t="shared" si="7"/>
        <v>4167054</v>
      </c>
      <c r="U16" s="65">
        <f t="shared" si="7"/>
        <v>845894</v>
      </c>
      <c r="V16" s="65">
        <f t="shared" si="7"/>
        <v>5012948</v>
      </c>
      <c r="W16" s="61"/>
      <c r="AB16" s="74"/>
    </row>
    <row r="17" spans="1:28" x14ac:dyDescent="0.25">
      <c r="A17" s="64"/>
      <c r="B17" s="64"/>
      <c r="C17" s="64"/>
      <c r="D17" s="72" t="str">
        <f xml:space="preserve"> _xll.EPMOlapMemberO("[BUDGET_TYPE].[PARENTH1].[40]","","40","","000")</f>
        <v>40</v>
      </c>
      <c r="E17" s="64" t="str">
        <f xml:space="preserve"> _xll.EPMOlapMemberO("[BUDGET_OBJ].[PARENTH1].[BUDGET_OBJECTS]",""," ","","000")</f>
        <v xml:space="preserve"> </v>
      </c>
      <c r="F17" s="64" t="str">
        <f xml:space="preserve"> _xll.EPMOlapMemberO("[A_ACCOUNT_DT].[PARENTH1].[ALL]",""," ","","000")</f>
        <v xml:space="preserve"> </v>
      </c>
      <c r="G17" s="64" t="str">
        <f xml:space="preserve"> _xll.EPMOlapMemberO("[COFOG].[PARENTH1].[TOTAL]",""," ","","000")</f>
        <v xml:space="preserve"> </v>
      </c>
      <c r="H17" s="64" t="str">
        <f xml:space="preserve"> _xll.EPMOlapMemberO("[COMMENT_NO].[PARENTH1].[ALL]",""," ","","000")</f>
        <v xml:space="preserve"> </v>
      </c>
      <c r="I17" s="64" t="str">
        <f xml:space="preserve"> _xll.EPMOlapMemberO("[GRANTS].[PARENTH1].[GRANTS]",""," ","","000")</f>
        <v xml:space="preserve"> </v>
      </c>
      <c r="J17" s="65">
        <f>J27</f>
        <v>38816</v>
      </c>
      <c r="K17" s="65">
        <f>K27</f>
        <v>34199</v>
      </c>
      <c r="L17" s="65">
        <f t="shared" ref="L17:V17" si="8">L27</f>
        <v>0</v>
      </c>
      <c r="M17" s="65">
        <f t="shared" si="8"/>
        <v>34199</v>
      </c>
      <c r="N17" s="65">
        <f t="shared" si="8"/>
        <v>0</v>
      </c>
      <c r="O17" s="65">
        <f t="shared" si="8"/>
        <v>0</v>
      </c>
      <c r="P17" s="65">
        <f t="shared" si="8"/>
        <v>0</v>
      </c>
      <c r="Q17" s="65">
        <f t="shared" si="8"/>
        <v>0</v>
      </c>
      <c r="R17" s="65">
        <f t="shared" si="8"/>
        <v>0</v>
      </c>
      <c r="S17" s="65">
        <f t="shared" si="8"/>
        <v>0</v>
      </c>
      <c r="T17" s="65">
        <f t="shared" si="8"/>
        <v>0</v>
      </c>
      <c r="U17" s="65">
        <f t="shared" si="8"/>
        <v>0</v>
      </c>
      <c r="V17" s="65">
        <f t="shared" si="8"/>
        <v>0</v>
      </c>
      <c r="W17" s="61"/>
      <c r="AB17" s="74"/>
    </row>
    <row r="18" spans="1:28" x14ac:dyDescent="0.25">
      <c r="A18" s="64"/>
      <c r="B18" s="64"/>
      <c r="C18" s="64"/>
      <c r="D18" s="72">
        <v>44</v>
      </c>
      <c r="E18" s="64"/>
      <c r="F18" s="64"/>
      <c r="G18" s="64"/>
      <c r="H18" s="64"/>
      <c r="I18" s="64"/>
      <c r="J18" s="65">
        <f>J33</f>
        <v>2500</v>
      </c>
      <c r="K18" s="65">
        <f>K33</f>
        <v>2500</v>
      </c>
      <c r="L18" s="65">
        <f t="shared" ref="L18:V18" si="9">L33</f>
        <v>0</v>
      </c>
      <c r="M18" s="65">
        <f t="shared" si="9"/>
        <v>2500</v>
      </c>
      <c r="N18" s="65">
        <f t="shared" si="9"/>
        <v>2500</v>
      </c>
      <c r="O18" s="65">
        <f t="shared" si="9"/>
        <v>0</v>
      </c>
      <c r="P18" s="65">
        <f t="shared" si="9"/>
        <v>2500</v>
      </c>
      <c r="Q18" s="65">
        <f t="shared" si="9"/>
        <v>2500</v>
      </c>
      <c r="R18" s="65">
        <f t="shared" si="9"/>
        <v>0</v>
      </c>
      <c r="S18" s="65">
        <f t="shared" si="9"/>
        <v>2500</v>
      </c>
      <c r="T18" s="65">
        <f t="shared" si="9"/>
        <v>2500</v>
      </c>
      <c r="U18" s="65">
        <f t="shared" si="9"/>
        <v>0</v>
      </c>
      <c r="V18" s="65">
        <f t="shared" si="9"/>
        <v>2500</v>
      </c>
      <c r="W18" s="61"/>
      <c r="AB18" s="74"/>
    </row>
    <row r="19" spans="1:28" x14ac:dyDescent="0.25">
      <c r="A19" s="64"/>
      <c r="B19" s="64"/>
      <c r="C19" s="64"/>
      <c r="D19" s="72" t="str">
        <f xml:space="preserve"> _xll.EPMOlapMemberO("[BUDGET_TYPE].[PARENTH1].[60]","","60","","000")</f>
        <v>60</v>
      </c>
      <c r="E19" s="64" t="str">
        <f xml:space="preserve"> _xll.EPMOlapMemberO("[BUDGET_OBJ].[PARENTH1].[BUDGET_OBJECTS]",""," ","","000")</f>
        <v xml:space="preserve"> </v>
      </c>
      <c r="F19" s="64" t="str">
        <f xml:space="preserve"> _xll.EPMOlapMemberO("[A_ACCOUNT_DT].[PARENTH1].[ALL]",""," ","","000")</f>
        <v xml:space="preserve"> </v>
      </c>
      <c r="G19" s="64" t="str">
        <f xml:space="preserve"> _xll.EPMOlapMemberO("[COFOG].[PARENTH1].[TOTAL]",""," ","","000")</f>
        <v xml:space="preserve"> </v>
      </c>
      <c r="H19" s="64" t="str">
        <f xml:space="preserve"> _xll.EPMOlapMemberO("[COMMENT_NO].[PARENTH1].[ALL]",""," ","","000")</f>
        <v xml:space="preserve"> </v>
      </c>
      <c r="I19" s="64" t="str">
        <f xml:space="preserve"> _xll.EPMOlapMemberO("[GRANTS].[PARENTH1].[GRANTS]",""," ","","000")</f>
        <v xml:space="preserve"> </v>
      </c>
      <c r="J19" s="65">
        <f>J28</f>
        <v>211000</v>
      </c>
      <c r="K19" s="65">
        <f>K28</f>
        <v>211000</v>
      </c>
      <c r="L19" s="65">
        <f t="shared" ref="L19:V19" si="10">L28</f>
        <v>0</v>
      </c>
      <c r="M19" s="65">
        <f t="shared" si="10"/>
        <v>211000</v>
      </c>
      <c r="N19" s="65">
        <f t="shared" si="10"/>
        <v>211000</v>
      </c>
      <c r="O19" s="65">
        <f t="shared" si="10"/>
        <v>0</v>
      </c>
      <c r="P19" s="65">
        <f t="shared" si="10"/>
        <v>211000</v>
      </c>
      <c r="Q19" s="65">
        <f t="shared" si="10"/>
        <v>211000</v>
      </c>
      <c r="R19" s="65">
        <f t="shared" si="10"/>
        <v>0</v>
      </c>
      <c r="S19" s="65">
        <f t="shared" si="10"/>
        <v>211000</v>
      </c>
      <c r="T19" s="65">
        <f t="shared" si="10"/>
        <v>211000</v>
      </c>
      <c r="U19" s="65">
        <f t="shared" si="10"/>
        <v>0</v>
      </c>
      <c r="V19" s="65">
        <f t="shared" si="10"/>
        <v>211000</v>
      </c>
      <c r="W19" s="61"/>
      <c r="AB19" s="74"/>
    </row>
    <row r="20" spans="1:28" ht="60.75" customHeight="1" x14ac:dyDescent="0.25">
      <c r="A20" s="43" t="str">
        <f xml:space="preserve"> _xll.EPMOlapMemberO("[ENTITY].[PARENTH1].[E10]","","Riigikohus","","001")</f>
        <v>Riigikohus</v>
      </c>
      <c r="B20" s="43" t="str">
        <f xml:space="preserve"> _xll.EPMOlapMemberO("[FUNDS_CENTER].[PARENTH1].[EE10]","","EE10","","001")</f>
        <v>EE10</v>
      </c>
      <c r="C20" s="43" t="str">
        <f xml:space="preserve"> _xll.EPMOlapMemberO("[A_ACCOUNT].[PARENTH1].[50]","","50","","001")</f>
        <v>50</v>
      </c>
      <c r="D20" s="58" t="str">
        <f xml:space="preserve"> _xll.EPMOlapMemberO("[BUDGET_TYPE].[PARENTH1].[10]","","10","","001")</f>
        <v>10</v>
      </c>
      <c r="E20" s="43" t="str">
        <f xml:space="preserve"> _xll.EPMOlapMemberO("[BUDGET_OBJ].[PARENTH1].[SEP50001]","","SEP50001","","001")</f>
        <v>SEP50001</v>
      </c>
      <c r="F20" s="43" t="str">
        <f xml:space="preserve"> _xll.EPMOlapMemberO("[A_ACCOUNT_DT].[PARENTH1].[AAD_NONE]","","AAD_NONE","","001")</f>
        <v>AAD_NONE</v>
      </c>
      <c r="G20" s="43" t="str">
        <f xml:space="preserve"> _xll.EPMOlapMemberO("[COFOG].[PARENTH1].[FA_03300]","","03300","","001")</f>
        <v>03300</v>
      </c>
      <c r="H20" s="43" t="str">
        <f xml:space="preserve"> _xll.EPMOlapMemberO("[COMMENT_NO].[PARENTH1].[1]","","1","","001")</f>
        <v>1</v>
      </c>
      <c r="I20" s="43" t="str">
        <f xml:space="preserve"> _xll.EPMOlapMemberO("[GRANTS].[PARENTH1].[NONE]","","-","","001")</f>
        <v>-</v>
      </c>
      <c r="J20" s="42">
        <v>2386701</v>
      </c>
      <c r="K20" s="42">
        <v>2452408</v>
      </c>
      <c r="L20" s="42"/>
      <c r="M20" s="42">
        <f>K20+L20</f>
        <v>2452408</v>
      </c>
      <c r="N20" s="42">
        <v>2520339</v>
      </c>
      <c r="O20" s="42"/>
      <c r="P20" s="42">
        <f>N20+O20</f>
        <v>2520339</v>
      </c>
      <c r="Q20" s="42">
        <v>2869501</v>
      </c>
      <c r="R20" s="42"/>
      <c r="S20" s="42">
        <f>Q20+R20</f>
        <v>2869501</v>
      </c>
      <c r="T20" s="42">
        <v>2869501</v>
      </c>
      <c r="U20" s="42"/>
      <c r="V20" s="42">
        <f>T20+U20</f>
        <v>2869501</v>
      </c>
      <c r="W20" s="73" t="s">
        <v>88</v>
      </c>
      <c r="AB20" s="78"/>
    </row>
    <row r="21" spans="1:28" ht="48.75" customHeight="1" x14ac:dyDescent="0.25">
      <c r="A21" s="43" t="str">
        <f xml:space="preserve"> _xll.EPMOlapMemberO("[ENTITY].[PARENTH1].[E10]","","Riigikohus","","001")</f>
        <v>Riigikohus</v>
      </c>
      <c r="B21" s="43" t="str">
        <f xml:space="preserve"> _xll.EPMOlapMemberO("[FUNDS_CENTER].[PARENTH1].[EE10]","","EE10","","001")</f>
        <v>EE10</v>
      </c>
      <c r="C21" s="43" t="str">
        <f xml:space="preserve"> _xll.EPMOlapMemberO("[A_ACCOUNT].[PARENTH1].[50]","","50","","001")</f>
        <v>50</v>
      </c>
      <c r="D21" s="58" t="str">
        <f xml:space="preserve"> _xll.EPMOlapMemberO("[BUDGET_TYPE].[PARENTH1].[20]","","20","","001")</f>
        <v>20</v>
      </c>
      <c r="E21" s="43" t="str">
        <f xml:space="preserve"> _xll.EPMOlapMemberO("[BUDGET_OBJ].[PARENTH1].[NONE]","","-","","001")</f>
        <v>-</v>
      </c>
      <c r="F21" s="43" t="str">
        <f xml:space="preserve"> _xll.EPMOlapMemberO("[A_ACCOUNT_DT].[PARENTH1].[AAD_NONE]","","AAD_NONE","","001")</f>
        <v>AAD_NONE</v>
      </c>
      <c r="G21" s="43" t="str">
        <f xml:space="preserve"> _xll.EPMOlapMemberO("[COFOG].[PARENTH1].[FA_03300]","","03300","","001")</f>
        <v>03300</v>
      </c>
      <c r="H21" s="43" t="str">
        <f xml:space="preserve"> _xll.EPMOlapMemberO("[COMMENT_NO].[PARENTH1].[1]","","1","","001")</f>
        <v>1</v>
      </c>
      <c r="I21" s="43" t="str">
        <f xml:space="preserve"> _xll.EPMOlapMemberO("[GRANTS].[PARENTH1].[NONE]","","-","","001")</f>
        <v>-</v>
      </c>
      <c r="J21" s="42">
        <v>3417910</v>
      </c>
      <c r="K21" s="42">
        <v>3417910</v>
      </c>
      <c r="L21" s="42"/>
      <c r="M21" s="42">
        <f t="shared" ref="M21:M33" si="11">K21+L21</f>
        <v>3417910</v>
      </c>
      <c r="N21" s="42">
        <v>3417910</v>
      </c>
      <c r="O21" s="42"/>
      <c r="P21" s="42">
        <f t="shared" ref="P21:P33" si="12">N21+O21</f>
        <v>3417910</v>
      </c>
      <c r="Q21" s="42">
        <v>3417910</v>
      </c>
      <c r="R21" s="42"/>
      <c r="S21" s="42">
        <f t="shared" ref="S21:S33" si="13">Q21+R21</f>
        <v>3417910</v>
      </c>
      <c r="T21" s="42">
        <v>3417910</v>
      </c>
      <c r="U21" s="42"/>
      <c r="V21" s="42">
        <f t="shared" ref="V21:V33" si="14">T21+U21</f>
        <v>3417910</v>
      </c>
      <c r="W21" s="73" t="s">
        <v>70</v>
      </c>
      <c r="AB21" s="77" t="s">
        <v>86</v>
      </c>
    </row>
    <row r="22" spans="1:28" ht="120" x14ac:dyDescent="0.25">
      <c r="A22" s="43" t="str">
        <f xml:space="preserve"> _xll.EPMOlapMemberO("[ENTITY].[PARENTH1].[E10]","","Riigikohus","","001")</f>
        <v>Riigikohus</v>
      </c>
      <c r="B22" s="43" t="str">
        <f xml:space="preserve"> _xll.EPMOlapMemberO("[FUNDS_CENTER].[PARENTH1].[EE10]","","EE10","","001")</f>
        <v>EE10</v>
      </c>
      <c r="C22" s="43" t="str">
        <f xml:space="preserve"> _xll.EPMOlapMemberO("[A_ACCOUNT].[PARENTH1].[50]","","50","","001")</f>
        <v>50</v>
      </c>
      <c r="D22" s="58" t="str">
        <f xml:space="preserve"> _xll.EPMOlapMemberO("[BUDGET_TYPE].[PARENTH1].[20]","","20","","001")</f>
        <v>20</v>
      </c>
      <c r="E22" s="43" t="str">
        <f xml:space="preserve"> _xll.EPMOlapMemberO("[BUDGET_OBJ].[PARENTH1].[NONE]","","-","","001")</f>
        <v>-</v>
      </c>
      <c r="F22" s="43" t="str">
        <f xml:space="preserve"> _xll.EPMOlapMemberO("[A_ACCOUNT_DT].[PARENTH1].[AAD_NONE]","","AAD_NONE","","001")</f>
        <v>AAD_NONE</v>
      </c>
      <c r="G22" s="43" t="str">
        <f xml:space="preserve"> _xll.EPMOlapMemberO("[COFOG].[PARENTH1].[FA_03300]","","03300","","001")</f>
        <v>03300</v>
      </c>
      <c r="H22" s="43" t="str">
        <f xml:space="preserve"> _xll.EPMOlapMemberO("[COMMENT_NO].[PARENTH1].[1]","","1","","001")</f>
        <v>1</v>
      </c>
      <c r="I22" s="43" t="str">
        <f xml:space="preserve"> _xll.EPMOlapMemberO("[GRANTS].[PARENTH1].[NONE]","","-","","001")</f>
        <v>-</v>
      </c>
      <c r="J22" s="42">
        <v>0</v>
      </c>
      <c r="K22" s="42">
        <v>0</v>
      </c>
      <c r="L22" s="44">
        <v>403631</v>
      </c>
      <c r="M22" s="42">
        <f t="shared" si="11"/>
        <v>403631</v>
      </c>
      <c r="N22" s="42">
        <v>0</v>
      </c>
      <c r="O22" s="44">
        <v>502991</v>
      </c>
      <c r="P22" s="42">
        <f t="shared" si="12"/>
        <v>502991</v>
      </c>
      <c r="Q22" s="42">
        <v>0</v>
      </c>
      <c r="R22" s="44">
        <v>596054</v>
      </c>
      <c r="S22" s="42">
        <f t="shared" si="13"/>
        <v>596054</v>
      </c>
      <c r="T22" s="42">
        <v>0</v>
      </c>
      <c r="U22" s="44">
        <v>688377</v>
      </c>
      <c r="V22" s="42">
        <f t="shared" si="14"/>
        <v>688377</v>
      </c>
      <c r="W22" s="73"/>
      <c r="AB22" s="77" t="s">
        <v>98</v>
      </c>
    </row>
    <row r="23" spans="1:28" ht="45" x14ac:dyDescent="0.25">
      <c r="A23" s="43" t="str">
        <f xml:space="preserve"> _xll.EPMOlapMemberO("[ENTITY].[PARENTH1].[E10]","","Riigikohus","","001")</f>
        <v>Riigikohus</v>
      </c>
      <c r="B23" s="43" t="str">
        <f xml:space="preserve"> _xll.EPMOlapMemberO("[FUNDS_CENTER].[PARENTH1].[EE10]","","EE10","","001")</f>
        <v>EE10</v>
      </c>
      <c r="C23" s="43" t="str">
        <f xml:space="preserve"> _xll.EPMOlapMemberO("[A_ACCOUNT].[PARENTH1].[55]","","55","","001")</f>
        <v>55</v>
      </c>
      <c r="D23" s="58" t="str">
        <f xml:space="preserve"> _xll.EPMOlapMemberO("[BUDGET_TYPE].[PARENTH1].[10]","","10","","001")</f>
        <v>10</v>
      </c>
      <c r="E23" s="43" t="str">
        <f xml:space="preserve"> _xll.EPMOlapMemberO("[BUDGET_OBJ].[PARENTH1].[SEP50001]","","SEP50001","","001")</f>
        <v>SEP50001</v>
      </c>
      <c r="F23" s="43" t="str">
        <f xml:space="preserve"> _xll.EPMOlapMemberO("[A_ACCOUNT_DT].[PARENTH1].[AAD_NONE]","","AAD_NONE","","001")</f>
        <v>AAD_NONE</v>
      </c>
      <c r="G23" s="43" t="str">
        <f xml:space="preserve"> _xll.EPMOlapMemberO("[COFOG].[PARENTH1].[FA_03300]","","03300","","001")</f>
        <v>03300</v>
      </c>
      <c r="H23" s="43" t="str">
        <f xml:space="preserve"> _xll.EPMOlapMemberO("[COMMENT_NO].[PARENTH1].[1]","","1","","001")</f>
        <v>1</v>
      </c>
      <c r="I23" s="43" t="str">
        <f xml:space="preserve"> _xll.EPMOlapMemberO("[GRANTS].[PARENTH1].[NONE]","","-","","001")</f>
        <v>-</v>
      </c>
      <c r="J23" s="42">
        <v>22924</v>
      </c>
      <c r="K23" s="42">
        <v>24111</v>
      </c>
      <c r="L23" s="42"/>
      <c r="M23" s="42">
        <f t="shared" si="11"/>
        <v>24111</v>
      </c>
      <c r="N23" s="42">
        <v>25365</v>
      </c>
      <c r="O23" s="42"/>
      <c r="P23" s="42">
        <f t="shared" si="12"/>
        <v>25365</v>
      </c>
      <c r="Q23" s="42">
        <v>26568</v>
      </c>
      <c r="R23" s="42"/>
      <c r="S23" s="42">
        <f t="shared" si="13"/>
        <v>26568</v>
      </c>
      <c r="T23" s="42">
        <v>26568</v>
      </c>
      <c r="U23" s="42"/>
      <c r="V23" s="42">
        <f t="shared" si="14"/>
        <v>26568</v>
      </c>
      <c r="W23" s="73" t="s">
        <v>71</v>
      </c>
      <c r="AB23" s="74"/>
    </row>
    <row r="24" spans="1:28" ht="105" x14ac:dyDescent="0.25">
      <c r="A24" s="43" t="str">
        <f xml:space="preserve"> _xll.EPMOlapMemberO("[ENTITY].[PARENTH1].[E10]","","Riigikohus","","001")</f>
        <v>Riigikohus</v>
      </c>
      <c r="B24" s="43" t="str">
        <f xml:space="preserve"> _xll.EPMOlapMemberO("[FUNDS_CENTER].[PARENTH1].[EE10]","","EE10","","001")</f>
        <v>EE10</v>
      </c>
      <c r="C24" s="43" t="str">
        <f xml:space="preserve"> _xll.EPMOlapMemberO("[A_ACCOUNT].[PARENTH1].[55]","","55","","001")</f>
        <v>55</v>
      </c>
      <c r="D24" s="58" t="str">
        <f xml:space="preserve"> _xll.EPMOlapMemberO("[BUDGET_TYPE].[PARENTH1].[20]","","20","","001")</f>
        <v>20</v>
      </c>
      <c r="E24" s="43" t="str">
        <f xml:space="preserve"> _xll.EPMOlapMemberO("[BUDGET_OBJ].[PARENTH1].[NONE]","","-","","001")</f>
        <v>-</v>
      </c>
      <c r="F24" s="43" t="str">
        <f xml:space="preserve"> _xll.EPMOlapMemberO("[A_ACCOUNT_DT].[PARENTH1].[AAD_NONE]","","AAD_NONE","","001")</f>
        <v>AAD_NONE</v>
      </c>
      <c r="G24" s="43" t="str">
        <f xml:space="preserve"> _xll.EPMOlapMemberO("[COFOG].[PARENTH1].[FA_03300]","","03300","","001")</f>
        <v>03300</v>
      </c>
      <c r="H24" s="43" t="str">
        <f xml:space="preserve"> _xll.EPMOlapMemberO("[COMMENT_NO].[PARENTH1].[1]","","1","","001")</f>
        <v>1</v>
      </c>
      <c r="I24" s="43" t="str">
        <f xml:space="preserve"> _xll.EPMOlapMemberO("[GRANTS].[PARENTH1].[NONE]","","-","","001")</f>
        <v>-</v>
      </c>
      <c r="J24" s="42">
        <v>730913</v>
      </c>
      <c r="K24" s="42">
        <v>730913</v>
      </c>
      <c r="L24" s="44">
        <v>213179</v>
      </c>
      <c r="M24" s="42">
        <f t="shared" si="11"/>
        <v>944092</v>
      </c>
      <c r="N24" s="42">
        <v>730913</v>
      </c>
      <c r="O24" s="44">
        <v>185113</v>
      </c>
      <c r="P24" s="42">
        <f t="shared" si="12"/>
        <v>916026</v>
      </c>
      <c r="Q24" s="42">
        <v>730913</v>
      </c>
      <c r="R24" s="44">
        <v>0</v>
      </c>
      <c r="S24" s="42">
        <f t="shared" si="13"/>
        <v>730913</v>
      </c>
      <c r="T24" s="42">
        <v>730913</v>
      </c>
      <c r="U24" s="44">
        <v>0</v>
      </c>
      <c r="V24" s="42">
        <f t="shared" si="14"/>
        <v>730913</v>
      </c>
      <c r="W24" s="73" t="s">
        <v>72</v>
      </c>
      <c r="AB24" s="75" t="s">
        <v>85</v>
      </c>
    </row>
    <row r="25" spans="1:28" ht="45" x14ac:dyDescent="0.25">
      <c r="A25" s="43" t="str">
        <f xml:space="preserve"> _xll.EPMOlapMemberO("[ENTITY].[PARENTH1].[E10]","","Riigikohus","","001")</f>
        <v>Riigikohus</v>
      </c>
      <c r="B25" s="43" t="str">
        <f xml:space="preserve"> _xll.EPMOlapMemberO("[FUNDS_CENTER].[PARENTH1].[EE10]","","EE10","","001")</f>
        <v>EE10</v>
      </c>
      <c r="C25" s="43" t="str">
        <f xml:space="preserve"> _xll.EPMOlapMemberO("[A_ACCOUNT].[PARENTH1].[55]","","55","","001")</f>
        <v>55</v>
      </c>
      <c r="D25" s="58" t="str">
        <f xml:space="preserve"> _xll.EPMOlapMemberO("[BUDGET_TYPE].[PARENTH1].[20]","","20","","001")</f>
        <v>20</v>
      </c>
      <c r="E25" s="43" t="str">
        <f xml:space="preserve"> _xll.EPMOlapMemberO("[BUDGET_OBJ].[PARENTH1].[NONE]","","-","","001")</f>
        <v>-</v>
      </c>
      <c r="F25" s="43" t="str">
        <f xml:space="preserve"> _xll.EPMOlapMemberO("[A_ACCOUNT_DT].[PARENTH1].[AAD_NONE]","","AAD_NONE","","001")</f>
        <v>AAD_NONE</v>
      </c>
      <c r="G25" s="43" t="str">
        <f xml:space="preserve"> _xll.EPMOlapMemberO("[COFOG].[PARENTH1].[FA_03300]","","03300","","001")</f>
        <v>03300</v>
      </c>
      <c r="H25" s="43" t="str">
        <f xml:space="preserve"> _xll.EPMOlapMemberO("[COMMENT_NO].[PARENTH1].[1]","","1","","001")</f>
        <v>1</v>
      </c>
      <c r="I25" s="43" t="str">
        <f xml:space="preserve"> _xll.EPMOlapMemberO("[GRANTS].[PARENTH1].[NONE]","","-","","001")</f>
        <v>-</v>
      </c>
      <c r="J25" s="42">
        <v>0</v>
      </c>
      <c r="K25" s="42">
        <v>0</v>
      </c>
      <c r="L25" s="44">
        <v>36546</v>
      </c>
      <c r="M25" s="42">
        <f t="shared" si="11"/>
        <v>36546</v>
      </c>
      <c r="N25" s="42">
        <v>0</v>
      </c>
      <c r="O25" s="44">
        <v>74919</v>
      </c>
      <c r="P25" s="42">
        <f>N25+O25</f>
        <v>74919</v>
      </c>
      <c r="Q25" s="42">
        <v>0</v>
      </c>
      <c r="R25" s="44">
        <v>115211</v>
      </c>
      <c r="S25" s="42">
        <f t="shared" si="13"/>
        <v>115211</v>
      </c>
      <c r="T25" s="42">
        <v>0</v>
      </c>
      <c r="U25" s="44">
        <v>157517</v>
      </c>
      <c r="V25" s="42">
        <f t="shared" si="14"/>
        <v>157517</v>
      </c>
      <c r="W25" s="73" t="s">
        <v>72</v>
      </c>
      <c r="AB25" s="75" t="s">
        <v>99</v>
      </c>
    </row>
    <row r="26" spans="1:28" ht="45" x14ac:dyDescent="0.25">
      <c r="A26" s="43" t="str">
        <f xml:space="preserve"> _xll.EPMOlapMemberO("[ENTITY].[PARENTH1].[E10]","","Riigikohus","","001")</f>
        <v>Riigikohus</v>
      </c>
      <c r="B26" s="43" t="str">
        <f xml:space="preserve"> _xll.EPMOlapMemberO("[FUNDS_CENTER].[PARENTH1].[EE10]","","EE10","","001")</f>
        <v>EE10</v>
      </c>
      <c r="C26" s="43" t="str">
        <f xml:space="preserve"> _xll.EPMOlapMemberO("[A_ACCOUNT].[PARENTH1].[55]","","55","","001")</f>
        <v>55</v>
      </c>
      <c r="D26" s="58" t="str">
        <f xml:space="preserve"> _xll.EPMOlapMemberO("[BUDGET_TYPE].[PARENTH1].[20]","","20","","001")</f>
        <v>20</v>
      </c>
      <c r="E26" s="43" t="str">
        <f xml:space="preserve"> _xll.EPMOlapMemberO("[BUDGET_OBJ].[PARENTH1].[SE000028]","","SE000028","","001")</f>
        <v>SE000028</v>
      </c>
      <c r="F26" s="43" t="str">
        <f xml:space="preserve"> _xll.EPMOlapMemberO("[A_ACCOUNT_DT].[PARENTH1].[AAD_NONE]","","AAD_NONE","","001")</f>
        <v>AAD_NONE</v>
      </c>
      <c r="G26" s="43" t="str">
        <f xml:space="preserve"> _xll.EPMOlapMemberO("[COFOG].[PARENTH1].[FA_03300]","","03300","","001")</f>
        <v>03300</v>
      </c>
      <c r="H26" s="43" t="str">
        <f xml:space="preserve"> _xll.EPMOlapMemberO("[COMMENT_NO].[PARENTH1].[1]","","1","","001")</f>
        <v>1</v>
      </c>
      <c r="I26" s="43" t="str">
        <f xml:space="preserve"> _xll.EPMOlapMemberO("[GRANTS].[PARENTH1].[NONE]","","-","","001")</f>
        <v>-</v>
      </c>
      <c r="J26" s="42">
        <v>7696</v>
      </c>
      <c r="K26" s="42">
        <v>7696</v>
      </c>
      <c r="L26" s="42"/>
      <c r="M26" s="42">
        <f t="shared" si="11"/>
        <v>7696</v>
      </c>
      <c r="N26" s="42">
        <v>7696</v>
      </c>
      <c r="O26" s="42"/>
      <c r="P26" s="42">
        <f t="shared" si="12"/>
        <v>7696</v>
      </c>
      <c r="Q26" s="42">
        <v>7696</v>
      </c>
      <c r="R26" s="42"/>
      <c r="S26" s="42">
        <f t="shared" si="13"/>
        <v>7696</v>
      </c>
      <c r="T26" s="42">
        <v>7696</v>
      </c>
      <c r="U26" s="42"/>
      <c r="V26" s="42">
        <f t="shared" si="14"/>
        <v>7696</v>
      </c>
      <c r="W26" s="73" t="s">
        <v>73</v>
      </c>
      <c r="AB26" s="74"/>
    </row>
    <row r="27" spans="1:28" ht="48.75" customHeight="1" x14ac:dyDescent="0.25">
      <c r="A27" s="43" t="str">
        <f xml:space="preserve"> _xll.EPMOlapMemberO("[ENTITY].[PARENTH1].[E10]","","Riigikohus","","001")</f>
        <v>Riigikohus</v>
      </c>
      <c r="B27" s="43" t="str">
        <f xml:space="preserve"> _xll.EPMOlapMemberO("[FUNDS_CENTER].[PARENTH1].[EE10]","","EE10","","001")</f>
        <v>EE10</v>
      </c>
      <c r="C27" s="43" t="str">
        <f xml:space="preserve"> _xll.EPMOlapMemberO("[A_ACCOUNT].[PARENTH1].[55]","","55","","001")</f>
        <v>55</v>
      </c>
      <c r="D27" s="58" t="str">
        <f xml:space="preserve"> _xll.EPMOlapMemberO("[BUDGET_TYPE].[PARENTH1].[40]","","40","","001")</f>
        <v>40</v>
      </c>
      <c r="E27" s="43" t="str">
        <f xml:space="preserve"> _xll.EPMOlapMemberO("[BUDGET_OBJ].[PARENTH1].[NONE]","","-","","001")</f>
        <v>-</v>
      </c>
      <c r="F27" s="43" t="str">
        <f xml:space="preserve"> _xll.EPMOlapMemberO("[A_ACCOUNT_DT].[PARENTH1].[AAD_NONE]","","AAD_NONE","","001")</f>
        <v>AAD_NONE</v>
      </c>
      <c r="G27" s="43" t="str">
        <f xml:space="preserve"> _xll.EPMOlapMemberO("[COFOG].[PARENTH1].[FA_03300]","","03300","","001")</f>
        <v>03300</v>
      </c>
      <c r="H27" s="43" t="str">
        <f xml:space="preserve"> _xll.EPMOlapMemberO("[COMMENT_NO].[PARENTH1].[1]","","1","","001")</f>
        <v>1</v>
      </c>
      <c r="I27" s="43" t="str">
        <f xml:space="preserve"> _xll.EPMOlapMemberO("[GRANTS].[PARENTH1].[9E10-IS21-01332SIM]","","9E10-IS21-01332SIM","","001")</f>
        <v>9E10-IS21-01332SIM</v>
      </c>
      <c r="J27" s="42">
        <v>38816</v>
      </c>
      <c r="K27" s="42">
        <v>34199</v>
      </c>
      <c r="L27" s="42"/>
      <c r="M27" s="42">
        <f t="shared" si="11"/>
        <v>34199</v>
      </c>
      <c r="N27" s="42">
        <v>0</v>
      </c>
      <c r="O27" s="42"/>
      <c r="P27" s="42">
        <f t="shared" si="12"/>
        <v>0</v>
      </c>
      <c r="Q27" s="42">
        <v>0</v>
      </c>
      <c r="R27" s="42"/>
      <c r="S27" s="42">
        <f t="shared" si="13"/>
        <v>0</v>
      </c>
      <c r="T27" s="42">
        <v>0</v>
      </c>
      <c r="U27" s="42"/>
      <c r="V27" s="42">
        <f t="shared" si="14"/>
        <v>0</v>
      </c>
      <c r="W27" s="73" t="s">
        <v>74</v>
      </c>
      <c r="AB27" s="74"/>
    </row>
    <row r="28" spans="1:28" ht="30" x14ac:dyDescent="0.25">
      <c r="A28" s="43" t="str">
        <f xml:space="preserve"> _xll.EPMOlapMemberO("[ENTITY].[PARENTH1].[E10]","","Riigikohus","","001")</f>
        <v>Riigikohus</v>
      </c>
      <c r="B28" s="43" t="str">
        <f xml:space="preserve"> _xll.EPMOlapMemberO("[FUNDS_CENTER].[PARENTH1].[EE10]","","EE10","","001")</f>
        <v>EE10</v>
      </c>
      <c r="C28" s="43" t="str">
        <f xml:space="preserve"> _xll.EPMOlapMemberO("[A_ACCOUNT].[PARENTH1].[61]","","61","","001")</f>
        <v>61</v>
      </c>
      <c r="D28" s="58" t="str">
        <f xml:space="preserve"> _xll.EPMOlapMemberO("[BUDGET_TYPE].[PARENTH1].[60]","","60","","001")</f>
        <v>60</v>
      </c>
      <c r="E28" s="43" t="str">
        <f xml:space="preserve"> _xll.EPMOlapMemberO("[BUDGET_OBJ].[PARENTH1].[NONE]","","-","","001")</f>
        <v>-</v>
      </c>
      <c r="F28" s="43" t="str">
        <f xml:space="preserve"> _xll.EPMOlapMemberO("[A_ACCOUNT_DT].[PARENTH1].[AAD_NONE]","","AAD_NONE","","001")</f>
        <v>AAD_NONE</v>
      </c>
      <c r="G28" s="43" t="str">
        <f xml:space="preserve"> _xll.EPMOlapMemberO("[COFOG].[PARENTH1].[FA_03300]","","03300","","001")</f>
        <v>03300</v>
      </c>
      <c r="H28" s="43" t="str">
        <f xml:space="preserve"> _xll.EPMOlapMemberO("[COMMENT_NO].[PARENTH1].[1]","","1","","001")</f>
        <v>1</v>
      </c>
      <c r="I28" s="43" t="str">
        <f xml:space="preserve"> _xll.EPMOlapMemberO("[GRANTS].[PARENTH1].[NONE]","","-","","001")</f>
        <v>-</v>
      </c>
      <c r="J28" s="42">
        <v>211000</v>
      </c>
      <c r="K28" s="42">
        <v>211000</v>
      </c>
      <c r="L28" s="42"/>
      <c r="M28" s="42">
        <f t="shared" si="11"/>
        <v>211000</v>
      </c>
      <c r="N28" s="42">
        <v>211000</v>
      </c>
      <c r="O28" s="42"/>
      <c r="P28" s="42">
        <f t="shared" si="12"/>
        <v>211000</v>
      </c>
      <c r="Q28" s="42">
        <v>211000</v>
      </c>
      <c r="R28" s="42"/>
      <c r="S28" s="42">
        <f t="shared" si="13"/>
        <v>211000</v>
      </c>
      <c r="T28" s="42">
        <v>211000</v>
      </c>
      <c r="U28" s="42"/>
      <c r="V28" s="42">
        <f t="shared" si="14"/>
        <v>211000</v>
      </c>
      <c r="W28" s="73" t="s">
        <v>75</v>
      </c>
      <c r="AB28" s="74"/>
    </row>
    <row r="29" spans="1:28" x14ac:dyDescent="0.25">
      <c r="A29" s="43" t="str">
        <f xml:space="preserve"> _xll.EPMOlapMemberO("[ENTITY].[PARENTH1].[E10]","","Riigikohus","","001")</f>
        <v>Riigikohus</v>
      </c>
      <c r="B29" s="43" t="str">
        <f xml:space="preserve"> _xll.EPMOlapMemberO("[FUNDS_CENTER].[PARENTH1].[EE10]","","EE10","","001")</f>
        <v>EE10</v>
      </c>
      <c r="C29" s="43" t="str">
        <f xml:space="preserve"> _xll.EPMOlapMemberO("[A_ACCOUNT].[PARENTH1].[359]","","359","","001")</f>
        <v>359</v>
      </c>
      <c r="D29" s="58" t="str">
        <f xml:space="preserve"> _xll.EPMOlapMemberO("[BUDGET_TYPE].[PARENTH1].[40]","","40","","001")</f>
        <v>40</v>
      </c>
      <c r="E29" s="43" t="str">
        <f xml:space="preserve"> _xll.EPMOlapMemberO("[BUDGET_OBJ].[PARENTH1].[NONE]","","-","","001")</f>
        <v>-</v>
      </c>
      <c r="F29" s="43" t="str">
        <f xml:space="preserve"> _xll.EPMOlapMemberO("[A_ACCOUNT_DT].[PARENTH1].[AAD_NONE]","","AAD_NONE","","001")</f>
        <v>AAD_NONE</v>
      </c>
      <c r="G29" s="43" t="str">
        <f xml:space="preserve"> _xll.EPMOlapMemberO("[COFOG].[PARENTH1].[FA_03300]","","03300","","001")</f>
        <v>03300</v>
      </c>
      <c r="H29" s="43" t="str">
        <f xml:space="preserve"> _xll.EPMOlapMemberO("[COMMENT_NO].[PARENTH1].[1]","","1","","001")</f>
        <v>1</v>
      </c>
      <c r="I29" s="43" t="str">
        <f xml:space="preserve"> _xll.EPMOlapMemberO("[GRANTS].[PARENTH1].[9E10-IS21-01332SIM]","","9E10-IS21-01332SIM","","001")</f>
        <v>9E10-IS21-01332SIM</v>
      </c>
      <c r="J29" s="42">
        <v>29112</v>
      </c>
      <c r="K29" s="42">
        <v>25649</v>
      </c>
      <c r="L29" s="42"/>
      <c r="M29" s="42">
        <f t="shared" si="11"/>
        <v>25649</v>
      </c>
      <c r="N29" s="42">
        <v>0</v>
      </c>
      <c r="O29" s="42"/>
      <c r="P29" s="42">
        <f t="shared" si="12"/>
        <v>0</v>
      </c>
      <c r="Q29" s="42">
        <v>0</v>
      </c>
      <c r="R29" s="42"/>
      <c r="S29" s="42">
        <f t="shared" si="13"/>
        <v>0</v>
      </c>
      <c r="T29" s="42">
        <v>0</v>
      </c>
      <c r="U29" s="42"/>
      <c r="V29" s="42">
        <f t="shared" si="14"/>
        <v>0</v>
      </c>
      <c r="W29" s="43" t="s">
        <v>76</v>
      </c>
      <c r="AB29" s="74"/>
    </row>
    <row r="30" spans="1:28" ht="75" x14ac:dyDescent="0.25">
      <c r="A30" s="43" t="str">
        <f xml:space="preserve"> _xll.EPMOlapMemberO("[ENTITY].[PARENTH1].[E10]","","Riigikohus","","001")</f>
        <v>Riigikohus</v>
      </c>
      <c r="B30" s="43" t="str">
        <f xml:space="preserve"> _xll.EPMOlapMemberO("[FUNDS_CENTER].[PARENTH1].[EE10]","","EE10","","001")</f>
        <v>EE10</v>
      </c>
      <c r="C30" s="43" t="str">
        <f xml:space="preserve"> _xll.EPMOlapMemberO("[A_ACCOUNT].[PARENTH1].[452]","","452","","001")</f>
        <v>452</v>
      </c>
      <c r="D30" s="58" t="str">
        <f xml:space="preserve"> _xll.EPMOlapMemberO("[BUDGET_TYPE].[PARENTH1].[20]","","20","","001")</f>
        <v>20</v>
      </c>
      <c r="E30" s="43" t="str">
        <f xml:space="preserve"> _xll.EPMOlapMemberO("[BUDGET_OBJ].[PARENTH1].[SE000003]","","SE000003","","001")</f>
        <v>SE000003</v>
      </c>
      <c r="F30" s="43" t="str">
        <f xml:space="preserve"> _xll.EPMOlapMemberO("[A_ACCOUNT_DT].[PARENTH1].[AAD_NONE]","","AAD_NONE","","001")</f>
        <v>AAD_NONE</v>
      </c>
      <c r="G30" s="43" t="str">
        <f xml:space="preserve"> _xll.EPMOlapMemberO("[COFOG].[PARENTH1].[FA_03300]","","03300","","001")</f>
        <v>03300</v>
      </c>
      <c r="H30" s="43" t="str">
        <f xml:space="preserve"> _xll.EPMOlapMemberO("[COMMENT_NO].[PARENTH1].[1]","","1","","001")</f>
        <v>1</v>
      </c>
      <c r="I30" s="43" t="str">
        <f xml:space="preserve"> _xll.EPMOlapMemberO("[GRANTS].[PARENTH1].[NONE]","","-","","001")</f>
        <v>-</v>
      </c>
      <c r="J30" s="42">
        <v>10535</v>
      </c>
      <c r="K30" s="42">
        <v>10535</v>
      </c>
      <c r="L30" s="42"/>
      <c r="M30" s="42">
        <f t="shared" si="11"/>
        <v>10535</v>
      </c>
      <c r="N30" s="42">
        <v>10535</v>
      </c>
      <c r="O30" s="42"/>
      <c r="P30" s="42">
        <f t="shared" si="12"/>
        <v>10535</v>
      </c>
      <c r="Q30" s="42">
        <v>10535</v>
      </c>
      <c r="R30" s="42"/>
      <c r="S30" s="42">
        <f t="shared" si="13"/>
        <v>10535</v>
      </c>
      <c r="T30" s="42">
        <v>10535</v>
      </c>
      <c r="U30" s="42"/>
      <c r="V30" s="42">
        <f t="shared" si="14"/>
        <v>10535</v>
      </c>
      <c r="W30" s="73" t="s">
        <v>77</v>
      </c>
      <c r="AB30" s="74"/>
    </row>
    <row r="31" spans="1:28" ht="30" x14ac:dyDescent="0.25">
      <c r="A31" s="43" t="str">
        <f xml:space="preserve"> _xll.EPMOlapMemberO("[ENTITY].[PARENTH1].[E10]","","Riigikohus","","001")</f>
        <v>Riigikohus</v>
      </c>
      <c r="B31" s="43" t="str">
        <f xml:space="preserve"> _xll.EPMOlapMemberO("[FUNDS_CENTER].[PARENTH1].[EE10]","","EE10","","001")</f>
        <v>EE10</v>
      </c>
      <c r="C31" s="43" t="str">
        <f xml:space="preserve"> _xll.EPMOlapMemberO("[A_ACCOUNT].[PARENTH1].[601000]","","601000","","001")</f>
        <v>601000</v>
      </c>
      <c r="D31" s="58" t="str">
        <f xml:space="preserve"> _xll.EPMOlapMemberO("[BUDGET_TYPE].[PARENTH1].[10]","","10","","001")</f>
        <v>10</v>
      </c>
      <c r="E31" s="43" t="str">
        <f xml:space="preserve"> _xll.EPMOlapMemberO("[BUDGET_OBJ].[PARENTH1].[NONE]","","-","","001")</f>
        <v>-</v>
      </c>
      <c r="F31" s="43" t="str">
        <f xml:space="preserve"> _xll.EPMOlapMemberO("[A_ACCOUNT_DT].[PARENTH1].[AAD_NONE]","","AAD_NONE","","001")</f>
        <v>AAD_NONE</v>
      </c>
      <c r="G31" s="43" t="str">
        <f xml:space="preserve"> _xll.EPMOlapMemberO("[COFOG].[PARENTH1].[FA_03300]","","03300","","001")</f>
        <v>03300</v>
      </c>
      <c r="H31" s="43" t="str">
        <f xml:space="preserve"> _xll.EPMOlapMemberO("[COMMENT_NO].[PARENTH1].[1]","","1","","001")</f>
        <v>1</v>
      </c>
      <c r="I31" s="43" t="str">
        <f xml:space="preserve"> _xll.EPMOlapMemberO("[GRANTS].[PARENTH1].[NONE]","","-","","001")</f>
        <v>-</v>
      </c>
      <c r="J31" s="42">
        <v>132594</v>
      </c>
      <c r="K31" s="42">
        <v>132594</v>
      </c>
      <c r="L31" s="42"/>
      <c r="M31" s="42">
        <f t="shared" si="11"/>
        <v>132594</v>
      </c>
      <c r="N31" s="42">
        <v>132594</v>
      </c>
      <c r="O31" s="42"/>
      <c r="P31" s="42">
        <f t="shared" si="12"/>
        <v>132594</v>
      </c>
      <c r="Q31" s="42">
        <v>132594</v>
      </c>
      <c r="R31" s="42"/>
      <c r="S31" s="42">
        <f t="shared" si="13"/>
        <v>132594</v>
      </c>
      <c r="T31" s="42">
        <v>132594</v>
      </c>
      <c r="U31" s="42"/>
      <c r="V31" s="42">
        <f t="shared" si="14"/>
        <v>132594</v>
      </c>
      <c r="W31" s="73" t="s">
        <v>78</v>
      </c>
      <c r="AB31" s="74"/>
    </row>
    <row r="32" spans="1:28" x14ac:dyDescent="0.25">
      <c r="A32" s="43" t="str">
        <f xml:space="preserve"> _xll.EPMOlapMemberO("[ENTITY].[PARENTH1].[E10]","","Riigikohus","","001")</f>
        <v>Riigikohus</v>
      </c>
      <c r="B32" s="43" t="str">
        <f xml:space="preserve"> _xll.EPMOlapMemberO("[FUNDS_CENTER].[PARENTH1].[EE10]","","EE10","","001")</f>
        <v>EE10</v>
      </c>
      <c r="C32" s="43" t="str">
        <f xml:space="preserve"> _xll.EPMOlapMemberO("[A_ACCOUNT].[PARENTH1].[320]","","320","","001")</f>
        <v>320</v>
      </c>
      <c r="D32" s="58" t="str">
        <f xml:space="preserve"> _xll.EPMOlapMemberO("[BUDGET_TYPE].[PARENTH1].[10]","","10","","001")</f>
        <v>10</v>
      </c>
      <c r="E32" s="43" t="str">
        <f xml:space="preserve"> _xll.EPMOlapMemberO("[BUDGET_OBJ].[PARENTH1].[NONE]","","-","","001")</f>
        <v>-</v>
      </c>
      <c r="F32" s="43" t="str">
        <f xml:space="preserve"> _xll.EPMOlapMemberO("[A_ACCOUNT_DT].[PARENTH1].[AAD_NONE]","","AAD_NONE","","001")</f>
        <v>AAD_NONE</v>
      </c>
      <c r="G32" s="43" t="str">
        <f xml:space="preserve"> _xll.EPMOlapMemberO("[COFOG].[PARENTH1].[FA_03300]","","03300","","001")</f>
        <v>03300</v>
      </c>
      <c r="H32" s="43" t="str">
        <f xml:space="preserve"> _xll.EPMOlapMemberO("[COMMENT_NO].[PARENTH1].[1]","","1","","001")</f>
        <v>1</v>
      </c>
      <c r="I32" s="43" t="str">
        <f xml:space="preserve"> _xll.EPMOlapMemberO("[GRANTS].[PARENTH1].[NONE]","","-","","001")</f>
        <v>-</v>
      </c>
      <c r="J32" s="42">
        <v>310000</v>
      </c>
      <c r="K32" s="42">
        <v>310000</v>
      </c>
      <c r="L32" s="42"/>
      <c r="M32" s="42">
        <f t="shared" si="11"/>
        <v>310000</v>
      </c>
      <c r="N32" s="42">
        <v>310000</v>
      </c>
      <c r="O32" s="42"/>
      <c r="P32" s="42">
        <f t="shared" si="12"/>
        <v>310000</v>
      </c>
      <c r="Q32" s="42">
        <v>310000</v>
      </c>
      <c r="R32" s="42"/>
      <c r="S32" s="42">
        <f t="shared" si="13"/>
        <v>310000</v>
      </c>
      <c r="T32" s="42">
        <v>310000</v>
      </c>
      <c r="U32" s="42"/>
      <c r="V32" s="42">
        <f t="shared" si="14"/>
        <v>310000</v>
      </c>
      <c r="W32" s="43" t="s">
        <v>79</v>
      </c>
      <c r="AB32" s="74"/>
    </row>
    <row r="33" spans="1:28" ht="30" x14ac:dyDescent="0.25">
      <c r="A33" s="43" t="str">
        <f xml:space="preserve"> _xll.EPMOlapMemberO("[ENTITY].[PARENTH1].[E10]","","Riigikohus","","001")</f>
        <v>Riigikohus</v>
      </c>
      <c r="B33" s="43" t="str">
        <f xml:space="preserve"> _xll.EPMOlapMemberO("[FUNDS_CENTER].[PARENTH1].[EE10]","","EE10","","001")</f>
        <v>EE10</v>
      </c>
      <c r="C33" s="43" t="str">
        <f xml:space="preserve"> _xll.EPMOlapMemberO("[A_ACCOUNT].[PARENTH1].[322]","","322","","001")</f>
        <v>322</v>
      </c>
      <c r="D33" s="58" t="str">
        <f xml:space="preserve"> _xll.EPMOlapMemberO("[BUDGET_TYPE].[PARENTH1].[44]","","44","","001")</f>
        <v>44</v>
      </c>
      <c r="E33" s="43" t="str">
        <f xml:space="preserve"> _xll.EPMOlapMemberO("[BUDGET_OBJ].[PARENTH1].[NONE]","","-","","001")</f>
        <v>-</v>
      </c>
      <c r="F33" s="43" t="str">
        <f xml:space="preserve"> _xll.EPMOlapMemberO("[A_ACCOUNT_DT].[PARENTH1].[AAD_NONE]","","AAD_NONE","","001")</f>
        <v>AAD_NONE</v>
      </c>
      <c r="G33" s="43" t="str">
        <f xml:space="preserve"> _xll.EPMOlapMemberO("[COFOG].[PARENTH1].[FA_03300]","","03300","","001")</f>
        <v>03300</v>
      </c>
      <c r="H33" s="43" t="str">
        <f xml:space="preserve"> _xll.EPMOlapMemberO("[COMMENT_NO].[PARENTH1].[1]","","1","","001")</f>
        <v>1</v>
      </c>
      <c r="I33" s="43" t="str">
        <f xml:space="preserve"> _xll.EPMOlapMemberO("[GRANTS].[PARENTH1].[NONE]","","-","","001")</f>
        <v>-</v>
      </c>
      <c r="J33" s="42">
        <v>2500</v>
      </c>
      <c r="K33" s="42">
        <v>2500</v>
      </c>
      <c r="L33" s="42"/>
      <c r="M33" s="42">
        <f t="shared" si="11"/>
        <v>2500</v>
      </c>
      <c r="N33" s="42">
        <v>2500</v>
      </c>
      <c r="O33" s="42"/>
      <c r="P33" s="42">
        <f t="shared" si="12"/>
        <v>2500</v>
      </c>
      <c r="Q33" s="42">
        <v>2500</v>
      </c>
      <c r="R33" s="42"/>
      <c r="S33" s="42">
        <f t="shared" si="13"/>
        <v>2500</v>
      </c>
      <c r="T33" s="42">
        <v>2500</v>
      </c>
      <c r="U33" s="42"/>
      <c r="V33" s="42">
        <f t="shared" si="14"/>
        <v>2500</v>
      </c>
      <c r="W33" s="73" t="s">
        <v>80</v>
      </c>
      <c r="AB33" s="74"/>
    </row>
    <row r="34" spans="1:28" x14ac:dyDescent="0.25">
      <c r="A34" s="80"/>
      <c r="B34" s="80"/>
      <c r="C34" s="80"/>
      <c r="D34" s="81"/>
      <c r="E34" s="80"/>
      <c r="F34" s="80"/>
      <c r="G34" s="80"/>
      <c r="H34" s="80"/>
      <c r="I34" s="80"/>
      <c r="J34" s="82"/>
      <c r="K34" s="82"/>
      <c r="L34" s="82"/>
      <c r="M34" s="82"/>
      <c r="N34" s="82"/>
      <c r="O34" s="82"/>
      <c r="P34" s="82"/>
      <c r="Q34" s="82"/>
      <c r="R34" s="82"/>
      <c r="S34" s="82"/>
      <c r="T34" s="82"/>
      <c r="U34" s="82"/>
      <c r="V34" s="82"/>
      <c r="W34" s="80"/>
    </row>
    <row r="35" spans="1:28" ht="18.75" x14ac:dyDescent="0.3">
      <c r="A35" s="124" t="s">
        <v>87</v>
      </c>
      <c r="B35" s="124"/>
      <c r="C35" s="124"/>
      <c r="D35" s="124"/>
      <c r="E35" s="124"/>
      <c r="F35" s="124"/>
      <c r="G35" s="124"/>
      <c r="H35" s="124"/>
      <c r="I35" s="124"/>
      <c r="J35" s="79"/>
      <c r="K35" s="79"/>
      <c r="N35" s="79"/>
      <c r="Q35" s="79"/>
      <c r="T35" s="79"/>
    </row>
    <row r="36" spans="1:28" x14ac:dyDescent="0.25">
      <c r="A36" s="43" t="str">
        <f xml:space="preserve"> _xll.EPMOlapMemberO("[ENTITY].[PARENTH1].[E10]","","Riigikohus","","001")</f>
        <v>Riigikohus</v>
      </c>
      <c r="B36" s="43" t="str">
        <f xml:space="preserve"> _xll.EPMOlapMemberO("[FUNDS_CENTER].[PARENTH1].[EE10]","","EE10","","001")</f>
        <v>EE10</v>
      </c>
      <c r="C36" s="84">
        <v>50</v>
      </c>
      <c r="D36" s="84">
        <v>10</v>
      </c>
      <c r="E36" s="84"/>
      <c r="F36" s="84"/>
      <c r="G36" s="84"/>
      <c r="H36" s="84"/>
      <c r="I36" s="84"/>
      <c r="J36" s="85">
        <f>J20</f>
        <v>2386701</v>
      </c>
      <c r="K36" s="85">
        <f>K20</f>
        <v>2452408</v>
      </c>
      <c r="L36" s="85"/>
      <c r="M36" s="85"/>
      <c r="N36" s="85">
        <f>N20</f>
        <v>2520339</v>
      </c>
      <c r="O36" s="85"/>
      <c r="P36" s="85"/>
      <c r="Q36" s="85">
        <f>Q20</f>
        <v>2869501</v>
      </c>
      <c r="R36" s="85"/>
      <c r="S36" s="85"/>
      <c r="T36" s="85">
        <f>T20</f>
        <v>2869501</v>
      </c>
      <c r="U36" s="85"/>
      <c r="V36" s="85"/>
      <c r="W36" s="84"/>
      <c r="X36" s="84"/>
      <c r="Y36" s="84"/>
      <c r="Z36" s="84"/>
      <c r="AA36" s="84"/>
      <c r="AB36" s="84"/>
    </row>
    <row r="37" spans="1:28" x14ac:dyDescent="0.25">
      <c r="A37" s="43" t="str">
        <f xml:space="preserve"> _xll.EPMOlapMemberO("[ENTITY].[PARENTH1].[E10]","","Riigikohus","","001")</f>
        <v>Riigikohus</v>
      </c>
      <c r="B37" s="43" t="str">
        <f xml:space="preserve"> _xll.EPMOlapMemberO("[FUNDS_CENTER].[PARENTH1].[EE10]","","EE10","","001")</f>
        <v>EE10</v>
      </c>
      <c r="C37" s="84">
        <v>50</v>
      </c>
      <c r="D37" s="84">
        <v>20</v>
      </c>
      <c r="E37" s="84"/>
      <c r="F37" s="84"/>
      <c r="G37" s="84"/>
      <c r="H37" s="84"/>
      <c r="I37" s="84"/>
      <c r="J37" s="85">
        <f>J21</f>
        <v>3417910</v>
      </c>
      <c r="K37" s="85">
        <f>K21</f>
        <v>3417910</v>
      </c>
      <c r="L37" s="85"/>
      <c r="M37" s="85"/>
      <c r="N37" s="85">
        <f t="shared" ref="N37:T37" si="15">N21</f>
        <v>3417910</v>
      </c>
      <c r="O37" s="85"/>
      <c r="P37" s="85"/>
      <c r="Q37" s="85">
        <f t="shared" si="15"/>
        <v>3417910</v>
      </c>
      <c r="R37" s="85"/>
      <c r="S37" s="85"/>
      <c r="T37" s="85">
        <f t="shared" si="15"/>
        <v>3417910</v>
      </c>
      <c r="U37" s="85"/>
      <c r="V37" s="85"/>
      <c r="W37" s="84"/>
      <c r="X37" s="84"/>
      <c r="Y37" s="84"/>
      <c r="Z37" s="84"/>
      <c r="AA37" s="84"/>
      <c r="AB37" s="84"/>
    </row>
    <row r="38" spans="1:28" x14ac:dyDescent="0.25">
      <c r="A38" s="43" t="str">
        <f xml:space="preserve"> _xll.EPMOlapMemberO("[ENTITY].[PARENTH1].[E10]","","Riigikohus","","001")</f>
        <v>Riigikohus</v>
      </c>
      <c r="B38" s="43" t="str">
        <f xml:space="preserve"> _xll.EPMOlapMemberO("[FUNDS_CENTER].[PARENTH1].[EE10]","","EE10","","001")</f>
        <v>EE10</v>
      </c>
      <c r="C38" s="84">
        <v>55</v>
      </c>
      <c r="D38" s="84">
        <v>10</v>
      </c>
      <c r="E38" s="84"/>
      <c r="F38" s="84"/>
      <c r="G38" s="84"/>
      <c r="H38" s="84"/>
      <c r="I38" s="84"/>
      <c r="J38" s="85">
        <f>J23</f>
        <v>22924</v>
      </c>
      <c r="K38" s="85">
        <f>K23</f>
        <v>24111</v>
      </c>
      <c r="L38" s="85"/>
      <c r="M38" s="85"/>
      <c r="N38" s="85">
        <f t="shared" ref="N38:T38" si="16">N23</f>
        <v>25365</v>
      </c>
      <c r="O38" s="85"/>
      <c r="P38" s="85"/>
      <c r="Q38" s="85">
        <f t="shared" si="16"/>
        <v>26568</v>
      </c>
      <c r="R38" s="85"/>
      <c r="S38" s="85"/>
      <c r="T38" s="85">
        <f t="shared" si="16"/>
        <v>26568</v>
      </c>
      <c r="U38" s="85"/>
      <c r="V38" s="85"/>
      <c r="W38" s="84"/>
      <c r="X38" s="84"/>
      <c r="Y38" s="84"/>
      <c r="Z38" s="84"/>
      <c r="AA38" s="84"/>
      <c r="AB38" s="84"/>
    </row>
    <row r="39" spans="1:28" x14ac:dyDescent="0.25">
      <c r="A39" s="43" t="str">
        <f xml:space="preserve"> _xll.EPMOlapMemberO("[ENTITY].[PARENTH1].[E10]","","Riigikohus","","001")</f>
        <v>Riigikohus</v>
      </c>
      <c r="B39" s="43" t="str">
        <f xml:space="preserve"> _xll.EPMOlapMemberO("[FUNDS_CENTER].[PARENTH1].[EE10]","","EE10","","001")</f>
        <v>EE10</v>
      </c>
      <c r="C39" s="84">
        <v>55</v>
      </c>
      <c r="D39" s="84">
        <v>20</v>
      </c>
      <c r="E39" s="84"/>
      <c r="F39" s="84"/>
      <c r="G39" s="84"/>
      <c r="H39" s="84"/>
      <c r="I39" s="84"/>
      <c r="J39" s="85">
        <f>J24+J26</f>
        <v>738609</v>
      </c>
      <c r="K39" s="85">
        <f>K24+K26</f>
        <v>738609</v>
      </c>
      <c r="L39" s="85"/>
      <c r="M39" s="85"/>
      <c r="N39" s="85">
        <f t="shared" ref="N39:T39" si="17">N24+N26</f>
        <v>738609</v>
      </c>
      <c r="O39" s="85"/>
      <c r="P39" s="85"/>
      <c r="Q39" s="85">
        <f t="shared" si="17"/>
        <v>738609</v>
      </c>
      <c r="R39" s="85"/>
      <c r="S39" s="85"/>
      <c r="T39" s="85">
        <f t="shared" si="17"/>
        <v>738609</v>
      </c>
      <c r="U39" s="85"/>
      <c r="V39" s="85"/>
      <c r="W39" s="84"/>
      <c r="X39" s="84"/>
      <c r="Y39" s="84"/>
      <c r="Z39" s="84"/>
      <c r="AA39" s="84"/>
      <c r="AB39" s="84"/>
    </row>
    <row r="40" spans="1:28" x14ac:dyDescent="0.25">
      <c r="A40" s="43" t="str">
        <f xml:space="preserve"> _xll.EPMOlapMemberO("[ENTITY].[PARENTH1].[E10]","","Riigikohus","","001")</f>
        <v>Riigikohus</v>
      </c>
      <c r="B40" s="43" t="str">
        <f xml:space="preserve"> _xll.EPMOlapMemberO("[FUNDS_CENTER].[PARENTH1].[EE10]","","EE10","","001")</f>
        <v>EE10</v>
      </c>
      <c r="C40" s="84">
        <v>452</v>
      </c>
      <c r="D40" s="84">
        <v>20</v>
      </c>
      <c r="E40" s="84"/>
      <c r="F40" s="84"/>
      <c r="G40" s="84"/>
      <c r="H40" s="84"/>
      <c r="I40" s="84"/>
      <c r="J40" s="85">
        <f>J30</f>
        <v>10535</v>
      </c>
      <c r="K40" s="85">
        <f>K30</f>
        <v>10535</v>
      </c>
      <c r="L40" s="85"/>
      <c r="M40" s="85"/>
      <c r="N40" s="85">
        <f t="shared" ref="N40:T40" si="18">N30</f>
        <v>10535</v>
      </c>
      <c r="O40" s="85"/>
      <c r="P40" s="85"/>
      <c r="Q40" s="85">
        <f t="shared" si="18"/>
        <v>10535</v>
      </c>
      <c r="R40" s="85"/>
      <c r="S40" s="85"/>
      <c r="T40" s="85">
        <f t="shared" si="18"/>
        <v>10535</v>
      </c>
      <c r="U40" s="85"/>
      <c r="V40" s="85"/>
      <c r="W40" s="84"/>
      <c r="X40" s="84"/>
      <c r="Y40" s="84"/>
      <c r="Z40" s="84"/>
      <c r="AA40" s="84"/>
      <c r="AB40" s="84"/>
    </row>
    <row r="41" spans="1:28" x14ac:dyDescent="0.25">
      <c r="A41" s="43" t="str">
        <f xml:space="preserve"> _xll.EPMOlapMemberO("[ENTITY].[PARENTH1].[E10]","","Riigikohus","","001")</f>
        <v>Riigikohus</v>
      </c>
      <c r="B41" s="83" t="str">
        <f xml:space="preserve"> _xll.EPMOlapMemberO("[FUNDS_CENTER].[PARENTH1].[EE10]","","EE10","","001")</f>
        <v>EE10</v>
      </c>
      <c r="C41" s="84">
        <v>601000</v>
      </c>
      <c r="D41" s="84">
        <v>10</v>
      </c>
      <c r="E41" s="84"/>
      <c r="F41" s="84"/>
      <c r="G41" s="84"/>
      <c r="H41" s="84"/>
      <c r="I41" s="84"/>
      <c r="J41" s="85">
        <f>J31</f>
        <v>132594</v>
      </c>
      <c r="K41" s="85">
        <f>K31</f>
        <v>132594</v>
      </c>
      <c r="L41" s="85"/>
      <c r="M41" s="85"/>
      <c r="N41" s="85">
        <f t="shared" ref="N41:T41" si="19">N31</f>
        <v>132594</v>
      </c>
      <c r="O41" s="85"/>
      <c r="P41" s="85"/>
      <c r="Q41" s="85">
        <f t="shared" si="19"/>
        <v>132594</v>
      </c>
      <c r="R41" s="85"/>
      <c r="S41" s="85"/>
      <c r="T41" s="85">
        <f t="shared" si="19"/>
        <v>132594</v>
      </c>
      <c r="U41" s="85"/>
      <c r="V41" s="85"/>
      <c r="W41" s="84"/>
      <c r="X41" s="84"/>
      <c r="Y41" s="84"/>
      <c r="Z41" s="84"/>
      <c r="AA41" s="84"/>
      <c r="AB41" s="84"/>
    </row>
    <row r="42" spans="1:28" x14ac:dyDescent="0.25">
      <c r="A42" s="43" t="str">
        <f xml:space="preserve"> _xll.EPMOlapMemberO("[ENTITY].[PARENTH1].[E10]","","Riigikohus","","001")</f>
        <v>Riigikohus</v>
      </c>
      <c r="B42" s="83" t="str">
        <f xml:space="preserve"> _xll.EPMOlapMemberO("[FUNDS_CENTER].[PARENTH1].[EE10]","","EE10","","001")</f>
        <v>EE10</v>
      </c>
      <c r="C42" s="84">
        <v>61</v>
      </c>
      <c r="D42" s="84">
        <v>60</v>
      </c>
      <c r="E42" s="84"/>
      <c r="F42" s="84"/>
      <c r="G42" s="84"/>
      <c r="H42" s="84"/>
      <c r="I42" s="84"/>
      <c r="J42" s="85">
        <f>J28</f>
        <v>211000</v>
      </c>
      <c r="K42" s="85">
        <f>K28</f>
        <v>211000</v>
      </c>
      <c r="L42" s="85"/>
      <c r="M42" s="85"/>
      <c r="N42" s="85">
        <f t="shared" ref="N42:T42" si="20">N28</f>
        <v>211000</v>
      </c>
      <c r="O42" s="85"/>
      <c r="P42" s="85"/>
      <c r="Q42" s="85">
        <f t="shared" si="20"/>
        <v>211000</v>
      </c>
      <c r="R42" s="85"/>
      <c r="S42" s="85"/>
      <c r="T42" s="85">
        <f t="shared" si="20"/>
        <v>211000</v>
      </c>
      <c r="U42" s="85"/>
      <c r="V42" s="85"/>
      <c r="W42" s="84"/>
      <c r="X42" s="84"/>
      <c r="Y42" s="84"/>
      <c r="Z42" s="84"/>
      <c r="AA42" s="84"/>
      <c r="AB42" s="84"/>
    </row>
    <row r="43" spans="1:28" x14ac:dyDescent="0.25">
      <c r="A43" s="84"/>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row>
    <row r="44" spans="1:28" x14ac:dyDescent="0.25">
      <c r="A44" s="86" t="s">
        <v>89</v>
      </c>
      <c r="B44" s="86"/>
      <c r="C44" s="86"/>
      <c r="D44" s="86"/>
      <c r="E44" s="86"/>
      <c r="F44" s="86"/>
      <c r="G44" s="86"/>
      <c r="H44" s="86"/>
      <c r="I44" s="86"/>
      <c r="J44" s="87">
        <f>J36+J38+J41</f>
        <v>2542219</v>
      </c>
      <c r="K44" s="87">
        <f>K36+K38+K41</f>
        <v>2609113</v>
      </c>
      <c r="L44" s="87"/>
      <c r="M44" s="87"/>
      <c r="N44" s="87">
        <f t="shared" ref="N44:T44" si="21">N36+N38+N41</f>
        <v>2678298</v>
      </c>
      <c r="O44" s="87"/>
      <c r="P44" s="87"/>
      <c r="Q44" s="87">
        <f t="shared" si="21"/>
        <v>3028663</v>
      </c>
      <c r="R44" s="87"/>
      <c r="S44" s="87"/>
      <c r="T44" s="87">
        <f t="shared" si="21"/>
        <v>3028663</v>
      </c>
      <c r="U44" s="87"/>
      <c r="V44" s="87"/>
      <c r="W44" s="86"/>
      <c r="X44" s="86"/>
      <c r="Y44" s="86"/>
      <c r="Z44" s="86"/>
      <c r="AA44" s="86"/>
      <c r="AB44" s="86"/>
    </row>
    <row r="45" spans="1:28" x14ac:dyDescent="0.25">
      <c r="A45" s="86" t="s">
        <v>90</v>
      </c>
      <c r="B45" s="86"/>
      <c r="C45" s="86"/>
      <c r="D45" s="86"/>
      <c r="E45" s="86"/>
      <c r="F45" s="86"/>
      <c r="G45" s="86"/>
      <c r="H45" s="86"/>
      <c r="I45" s="86"/>
      <c r="J45" s="87">
        <f>J37+J39+J40</f>
        <v>4167054</v>
      </c>
      <c r="K45" s="87">
        <f>K37+K39+K40</f>
        <v>4167054</v>
      </c>
      <c r="L45" s="87"/>
      <c r="M45" s="87"/>
      <c r="N45" s="87">
        <f t="shared" ref="N45:T45" si="22">N37+N39+N40</f>
        <v>4167054</v>
      </c>
      <c r="O45" s="87"/>
      <c r="P45" s="87"/>
      <c r="Q45" s="87">
        <f t="shared" si="22"/>
        <v>4167054</v>
      </c>
      <c r="R45" s="87"/>
      <c r="S45" s="87"/>
      <c r="T45" s="87">
        <f t="shared" si="22"/>
        <v>4167054</v>
      </c>
      <c r="U45" s="87"/>
      <c r="V45" s="87"/>
      <c r="W45" s="86"/>
      <c r="X45" s="88"/>
      <c r="Y45" s="88"/>
      <c r="Z45" s="88"/>
      <c r="AA45" s="88"/>
      <c r="AB45" s="88"/>
    </row>
    <row r="46" spans="1:28" x14ac:dyDescent="0.25">
      <c r="A46" s="84"/>
      <c r="B46" s="84"/>
      <c r="C46" s="84"/>
      <c r="D46" s="84"/>
      <c r="E46" s="84"/>
      <c r="F46" s="84"/>
      <c r="G46" s="84"/>
      <c r="H46" s="84"/>
      <c r="I46" s="84"/>
      <c r="J46" s="84"/>
      <c r="K46" s="84"/>
      <c r="L46" s="84"/>
      <c r="M46" s="84"/>
      <c r="N46" s="84"/>
      <c r="O46" s="84"/>
      <c r="P46" s="84"/>
      <c r="Q46" s="84"/>
      <c r="R46" s="84"/>
      <c r="S46" s="84"/>
      <c r="T46" s="84"/>
      <c r="U46" s="84"/>
      <c r="V46" s="84"/>
      <c r="W46" s="84"/>
      <c r="X46" s="74"/>
      <c r="Y46" s="74"/>
      <c r="Z46" s="74"/>
      <c r="AA46" s="74"/>
      <c r="AB46" s="74"/>
    </row>
    <row r="47" spans="1:28" x14ac:dyDescent="0.25">
      <c r="A47" s="84"/>
      <c r="B47" s="84"/>
      <c r="C47" s="84"/>
      <c r="D47" s="84"/>
      <c r="E47" s="84"/>
      <c r="F47" s="84"/>
      <c r="G47" s="84"/>
      <c r="H47" s="84"/>
      <c r="I47" s="84"/>
      <c r="J47" s="84"/>
      <c r="K47" s="84"/>
      <c r="L47" s="84"/>
      <c r="M47" s="84"/>
      <c r="N47" s="84"/>
      <c r="O47" s="84"/>
      <c r="P47" s="84"/>
      <c r="Q47" s="84"/>
      <c r="R47" s="84"/>
      <c r="S47" s="84"/>
      <c r="T47" s="84"/>
      <c r="U47" s="84"/>
      <c r="V47" s="84"/>
      <c r="W47" s="84"/>
      <c r="X47" s="74"/>
      <c r="Y47" s="74"/>
      <c r="Z47" s="74"/>
      <c r="AA47" s="74"/>
      <c r="AB47" s="74"/>
    </row>
  </sheetData>
  <autoFilter ref="A6:W6" xr:uid="{00000000-0009-0000-0000-000002000000}"/>
  <mergeCells count="2">
    <mergeCell ref="A35:I35"/>
    <mergeCell ref="A1:B1"/>
  </mergeCells>
  <pageMargins left="0.17" right="0.17" top="0.3" bottom="0.42" header="0.17" footer="0.16"/>
  <pageSetup paperSize="9" scale="68" fitToHeight="8000" orientation="landscape" r:id="rId1"/>
  <headerFooter>
    <oddFooter>&amp;C&amp;P</oddFooter>
  </headerFooter>
  <customProperties>
    <customPr name="EpmWorksheetKeyString_GUID" r:id="rId2"/>
    <customPr name="FPMExcelClientRefreshTime" r:id="rId3"/>
  </customProperties>
  <drawing r:id="rId4"/>
  <legacyDrawing r:id="rId5"/>
  <controls>
    <mc:AlternateContent xmlns:mc="http://schemas.openxmlformats.org/markup-compatibility/2006">
      <mc:Choice Requires="x14">
        <control shapeId="5125" r:id="rId6" name="AnalyzerDynReport001tb1">
          <controlPr defaultSize="0" autoLine="0" autoPict="0" r:id="rId7">
            <anchor moveWithCells="1" sizeWithCells="1">
              <from>
                <xdr:col>0</xdr:col>
                <xdr:colOff>0</xdr:colOff>
                <xdr:row>0</xdr:row>
                <xdr:rowOff>0</xdr:rowOff>
              </from>
              <to>
                <xdr:col>1</xdr:col>
                <xdr:colOff>0</xdr:colOff>
                <xdr:row>0</xdr:row>
                <xdr:rowOff>0</xdr:rowOff>
              </to>
            </anchor>
          </controlPr>
        </control>
      </mc:Choice>
      <mc:Fallback>
        <control shapeId="5125" r:id="rId6" name="AnalyzerDynReport001tb1"/>
      </mc:Fallback>
    </mc:AlternateContent>
    <mc:AlternateContent xmlns:mc="http://schemas.openxmlformats.org/markup-compatibility/2006">
      <mc:Choice Requires="x14">
        <control shapeId="5124" r:id="rId8" name="AnalyzerDynReport000tb1">
          <controlPr defaultSize="0" autoLine="0" r:id="rId9">
            <anchor moveWithCells="1" sizeWithCells="1">
              <from>
                <xdr:col>0</xdr:col>
                <xdr:colOff>0</xdr:colOff>
                <xdr:row>0</xdr:row>
                <xdr:rowOff>0</xdr:rowOff>
              </from>
              <to>
                <xdr:col>0</xdr:col>
                <xdr:colOff>9525</xdr:colOff>
                <xdr:row>0</xdr:row>
                <xdr:rowOff>9525</xdr:rowOff>
              </to>
            </anchor>
          </controlPr>
        </control>
      </mc:Choice>
      <mc:Fallback>
        <control shapeId="5124" r:id="rId8" name="AnalyzerDynReport000tb1"/>
      </mc:Fallback>
    </mc:AlternateContent>
    <mc:AlternateContent xmlns:mc="http://schemas.openxmlformats.org/markup-compatibility/2006">
      <mc:Choice Requires="x14">
        <control shapeId="5123" r:id="rId10" name="MultipleReportManagerInfotb1">
          <controlPr defaultSize="0" autoLine="0" r:id="rId11">
            <anchor moveWithCells="1" sizeWithCells="1">
              <from>
                <xdr:col>0</xdr:col>
                <xdr:colOff>0</xdr:colOff>
                <xdr:row>0</xdr:row>
                <xdr:rowOff>0</xdr:rowOff>
              </from>
              <to>
                <xdr:col>0</xdr:col>
                <xdr:colOff>9525</xdr:colOff>
                <xdr:row>0</xdr:row>
                <xdr:rowOff>9525</xdr:rowOff>
              </to>
            </anchor>
          </controlPr>
        </control>
      </mc:Choice>
      <mc:Fallback>
        <control shapeId="5123" r:id="rId10" name="MultipleReportManagerInfotb1"/>
      </mc:Fallback>
    </mc:AlternateContent>
    <mc:AlternateContent xmlns:mc="http://schemas.openxmlformats.org/markup-compatibility/2006">
      <mc:Choice Requires="x14">
        <control shapeId="5122" r:id="rId12" name="ConnectionDescriptorsInfotb1">
          <controlPr defaultSize="0" autoLine="0" r:id="rId13">
            <anchor moveWithCells="1" sizeWithCells="1">
              <from>
                <xdr:col>0</xdr:col>
                <xdr:colOff>0</xdr:colOff>
                <xdr:row>0</xdr:row>
                <xdr:rowOff>0</xdr:rowOff>
              </from>
              <to>
                <xdr:col>0</xdr:col>
                <xdr:colOff>9525</xdr:colOff>
                <xdr:row>0</xdr:row>
                <xdr:rowOff>9525</xdr:rowOff>
              </to>
            </anchor>
          </controlPr>
        </control>
      </mc:Choice>
      <mc:Fallback>
        <control shapeId="5122" r:id="rId12" name="ConnectionDescriptorsInfotb1"/>
      </mc:Fallback>
    </mc:AlternateContent>
    <mc:AlternateContent xmlns:mc="http://schemas.openxmlformats.org/markup-compatibility/2006">
      <mc:Choice Requires="x14">
        <control shapeId="5121" r:id="rId14" name="FPMExcelClientSheetOptionstb1">
          <controlPr defaultSize="0" autoLine="0" r:id="rId15">
            <anchor moveWithCells="1" sizeWithCells="1">
              <from>
                <xdr:col>0</xdr:col>
                <xdr:colOff>0</xdr:colOff>
                <xdr:row>0</xdr:row>
                <xdr:rowOff>0</xdr:rowOff>
              </from>
              <to>
                <xdr:col>0</xdr:col>
                <xdr:colOff>9525</xdr:colOff>
                <xdr:row>0</xdr:row>
                <xdr:rowOff>9525</xdr:rowOff>
              </to>
            </anchor>
          </controlPr>
        </control>
      </mc:Choice>
      <mc:Fallback>
        <control shapeId="5121" r:id="rId14" name="FPMExcelClientSheetOptionstb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3</vt:i4>
      </vt:variant>
      <vt:variant>
        <vt:lpstr>Nimega vahemikud</vt:lpstr>
      </vt:variant>
      <vt:variant>
        <vt:i4>1</vt:i4>
      </vt:variant>
    </vt:vector>
  </HeadingPairs>
  <TitlesOfParts>
    <vt:vector size="4" baseType="lpstr">
      <vt:lpstr>EPMFormattingSheet (2)</vt:lpstr>
      <vt:lpstr>EPMFormattingSheet</vt:lpstr>
      <vt:lpstr>Riigikohus</vt:lpstr>
      <vt:lpstr>Riigikohus!Prinditiitlid</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Paris</dc:creator>
  <cp:lastModifiedBy>Monika Kask</cp:lastModifiedBy>
  <cp:lastPrinted>2016-04-06T06:01:18Z</cp:lastPrinted>
  <dcterms:created xsi:type="dcterms:W3CDTF">2016-01-21T08:01:14Z</dcterms:created>
  <dcterms:modified xsi:type="dcterms:W3CDTF">2025-05-29T14:20:15Z</dcterms:modified>
</cp:coreProperties>
</file>