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9003275213\Desktop\"/>
    </mc:Choice>
  </mc:AlternateContent>
  <xr:revisionPtr revIDLastSave="0" documentId="13_ncr:1_{1939ED46-29AE-4579-9BFD-4818197E492B}" xr6:coauthVersionLast="47" xr6:coauthVersionMax="47" xr10:uidLastSave="{00000000-0000-0000-0000-000000000000}"/>
  <bookViews>
    <workbookView xWindow="-108" yWindow="-108" windowWidth="30936" windowHeight="16776" xr2:uid="{487CF6F3-56F9-4E3E-8729-DC7F9B25B9B3}"/>
  </bookViews>
  <sheets>
    <sheet name="Päästeamet 2025" sheetId="1" r:id="rId1"/>
  </sheets>
  <definedNames>
    <definedName name="_xlnm._FilterDatabase" localSheetId="0" hidden="1">'Päästeamet 2025'!$A$1:$H$1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" l="1"/>
  <c r="F63" i="1"/>
  <c r="F29" i="1"/>
  <c r="D29" i="1"/>
  <c r="F26" i="1" l="1"/>
  <c r="D26" i="1"/>
  <c r="F2" i="1" l="1"/>
  <c r="D2" i="1"/>
  <c r="F32" i="1" l="1"/>
  <c r="F14" i="1"/>
  <c r="D14" i="1"/>
  <c r="F17" i="1" l="1"/>
  <c r="F20" i="1"/>
  <c r="F35" i="1"/>
  <c r="F44" i="1"/>
  <c r="D44" i="1"/>
  <c r="D17" i="1" l="1"/>
  <c r="D35" i="1" l="1"/>
  <c r="F23" i="1" l="1"/>
  <c r="F54" i="1" l="1"/>
  <c r="D54" i="1"/>
  <c r="F51" i="1"/>
  <c r="D51" i="1"/>
  <c r="D60" i="1"/>
  <c r="F60" i="1" s="1"/>
  <c r="D32" i="1"/>
  <c r="F57" i="1" l="1"/>
  <c r="D57" i="1"/>
  <c r="D20" i="1" l="1"/>
  <c r="D8" i="1" l="1"/>
  <c r="F8" i="1" s="1"/>
  <c r="D5" i="1" l="1"/>
  <c r="F5" i="1" s="1"/>
  <c r="F11" i="1" l="1"/>
  <c r="F38" i="1" l="1"/>
</calcChain>
</file>

<file path=xl/sharedStrings.xml><?xml version="1.0" encoding="utf-8"?>
<sst xmlns="http://schemas.openxmlformats.org/spreadsheetml/2006/main" count="74" uniqueCount="60">
  <si>
    <t>Koolituse nimetus/teema</t>
  </si>
  <si>
    <t>Märkused</t>
  </si>
  <si>
    <t>Alarmi algkursus</t>
  </si>
  <si>
    <t>Keemiapääste põhikursus (või kutseõppe valikaine)</t>
  </si>
  <si>
    <t>Nööripääste tasanduskoolitus</t>
  </si>
  <si>
    <t>PTJ I tasandi arendamine ja hindamine</t>
  </si>
  <si>
    <t>PTJ II tasandi arendamine ja hindamine</t>
  </si>
  <si>
    <t xml:space="preserve">Suitsusukeldumine </t>
  </si>
  <si>
    <t>Päästetöö jetiga (Jetiga päästmise tehnika jetijuhtidele)</t>
  </si>
  <si>
    <t>Päästetöö jetiga (Jetiga päästmise tehnika pinnaltpäästjatele)</t>
  </si>
  <si>
    <t>Ühe koolituse hind</t>
  </si>
  <si>
    <t>Hind kokku</t>
  </si>
  <si>
    <t>Koolituse teema või nimetus</t>
  </si>
  <si>
    <t>Alarmsõidukijuhtimise algkursus</t>
  </si>
  <si>
    <t>Toimumise aeg</t>
  </si>
  <si>
    <t>VPK</t>
  </si>
  <si>
    <t xml:space="preserve">PERS                               ADMIN                              MUU </t>
  </si>
  <si>
    <t>Lisandub toitlustus ja majutus</t>
  </si>
  <si>
    <t>Osalejaid kokku</t>
  </si>
  <si>
    <t xml:space="preserve"> Koolitused toimuvad tellija ruumides. Lisandub toitlustus.</t>
  </si>
  <si>
    <t>II ja III juhtimistasandi juhtimisalane täienduskoolitus</t>
  </si>
  <si>
    <t xml:space="preserve">Keemia erivõimekuse (II) täienduskoolitused </t>
  </si>
  <si>
    <t>Esmaabi täienduskoolitus</t>
  </si>
  <si>
    <t>Alarmi täienduskoolitus</t>
  </si>
  <si>
    <t>9 koolituspäeva, kokkuleppel</t>
  </si>
  <si>
    <t>Osalejad liituvad viimasel päeval jetijuhtide õppegrupiga. Lisandub toitlustus.</t>
  </si>
  <si>
    <t>21 kursust: 31.03, 1.04, 2.04, 3.04, 4.04, 10.06, 11.08, 12.08, 25.08, 26.08, 2.09, 3.09, 4.09, 5.09, 16.10, 17.10, 20.10, 21.10, 22.10, 23.10, 24.10.2025</t>
  </si>
  <si>
    <t>10 kursust: 5.04, 26.04, 14.06, 16.08, 30.08, 6.09, 20.09, 27.09, 18.10, 25.10.2025</t>
  </si>
  <si>
    <t>3 kursust: 23.-25.04, 13.-15.08, 17.-19.09.2025</t>
  </si>
  <si>
    <t>Nööripääste erivõimekuse põhikursus</t>
  </si>
  <si>
    <t>Külmlõikeseadme koolitus (Cobra)</t>
  </si>
  <si>
    <t>Gaasiohutus</t>
  </si>
  <si>
    <t>Suitsusukeldumise täienduskoolitus</t>
  </si>
  <si>
    <t>Suitsusukeldumise algväljaõpe</t>
  </si>
  <si>
    <t xml:space="preserve"> 4 kursust: 11.-13.06, 27.-29.08, 24.-26.09, 13.-15.10.2025</t>
  </si>
  <si>
    <t>22 kursust: 11.06, 12.06, 13.06, 16.06, 17.06, 18.06, 19.06, 20.06, 26.06, 27.06, 11.08, 12.08, 13.08, 14.08, 15.08, 21.08, 22.08, 25.08, 26.08, 27.08, 28.08, 29.08.2025</t>
  </si>
  <si>
    <t>46 koolituspäeva, soovitud ajad saadab PäA</t>
  </si>
  <si>
    <t>3 koolituspäeva, soovitud ajad saadab PäA</t>
  </si>
  <si>
    <t>2 kursust: 17.06, 16.09.2025</t>
  </si>
  <si>
    <t>3 koolitust mai-august 2025</t>
  </si>
  <si>
    <t>3 koolituspäeva mai-august 2025</t>
  </si>
  <si>
    <t>2 kursust: 12.-14.03, 17.-19.09.2025</t>
  </si>
  <si>
    <t>1 kursus: 7.10.2025</t>
  </si>
  <si>
    <t>Lisandub toitlustus (lõunasöök ja kohvipaus). Sisaldab 2 uue stsenaariumi väljatöötamist</t>
  </si>
  <si>
    <t>Lisandub toitlustus ja vajadusel instruktori  majutus</t>
  </si>
  <si>
    <t xml:space="preserve">Toimumise aeg </t>
  </si>
  <si>
    <t>Liidetakse märts-aprill toimuvate tasemeõppe kursuste juurde, sest osalejate arv eraldi kursuse jaoks liiga väike. Ajad täpsustame jooksvalt.</t>
  </si>
  <si>
    <t>Ühe osaleja maksumus 135,00 eurot (1,5 EKAP-i maksumus inimese kohta)</t>
  </si>
  <si>
    <t>15.-18.09.2025</t>
  </si>
  <si>
    <t>4 kursust: 23.-24.04, 21.-22.05, 10.-11.09, 8.-9.10.2025</t>
  </si>
  <si>
    <t>Alarmsõidukijuhtimise täienduskoolitus</t>
  </si>
  <si>
    <t>46 koolitust: 4.02 (4), 5.02 (3), 6.02 (1), 4.03 (4), 5.03 (4), 8.04 (4), 9.04 (4), 10.04 (1), 7.10 (4), 8.10 (4), 9.10 (3), 4.11 (4), 5.11 (4), 6.11.2025 (2)</t>
  </si>
  <si>
    <t>5 koolitust: 12.03, 18.06, 22.10, 12.11, 3.12.2025</t>
  </si>
  <si>
    <t>KOKKU</t>
  </si>
  <si>
    <t xml:space="preserve">Lisandub toitlustus </t>
  </si>
  <si>
    <t>Lisandub toitlustus</t>
  </si>
  <si>
    <t>Lisandub toitlustus. Vajadusel lisandub kaitseriietuse kasutamine 1 kmpl/17 eurot.</t>
  </si>
  <si>
    <t>Lisandub toitlustus (lõunasöök ja kohvipaus)</t>
  </si>
  <si>
    <t>Lisandub toitlustus (lõunasöök ja kohvipaus). Sisaldab 5 uue stsenaariumi väljatöötamist.</t>
  </si>
  <si>
    <t>Eraldi saadetud e-posti aadressile, sest pole koolitus.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</si>
</sst>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4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4" fillId="0" borderId="0" xfId="0" applyNumberFormat="1" applyFont="1"/>
    <xf numFmtId="0" fontId="3" fillId="0" borderId="0" xfId="0" applyFont="1" applyAlignment="1">
      <alignment wrapText="1"/>
    </xf>
    <xf numFmtId="2" fontId="5" fillId="0" borderId="2" xfId="0" applyNumberFormat="1" applyFont="1" applyBorder="1" applyAlignment="1">
      <alignment horizontal="center" vertical="center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49" fontId="4" fillId="6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4" fillId="7" borderId="3" xfId="0" applyFont="1" applyFill="1" applyBorder="1" applyAlignment="1">
      <alignment horizontal="left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49" fontId="4" fillId="6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3F28169A-B670-4C48-AC18-438C0CDBFA4B}"/>
    <cellStyle name="Normal 2 2" xfId="2" xr:uid="{E57622CD-1D7A-4594-8A58-A03225659A78}"/>
    <cellStyle name="Normal 3" xfId="3" xr:uid="{82F7BD94-47B8-43C6-9831-C74ABE2A0E27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654B-BD50-40A0-B992-3F060CE569E2}">
  <sheetPr>
    <pageSetUpPr fitToPage="1"/>
  </sheetPr>
  <dimension ref="A1:H63"/>
  <sheetViews>
    <sheetView tabSelected="1" zoomScale="90" zoomScaleNormal="90" workbookViewId="0">
      <selection activeCell="H29" sqref="H29"/>
    </sheetView>
  </sheetViews>
  <sheetFormatPr defaultColWidth="9.44140625" defaultRowHeight="12" outlineLevelCol="1" x14ac:dyDescent="0.25"/>
  <cols>
    <col min="1" max="1" width="36.21875" style="6" customWidth="1"/>
    <col min="2" max="2" width="13.6640625" style="2" customWidth="1" outlineLevel="1"/>
    <col min="3" max="3" width="36.33203125" style="7" customWidth="1"/>
    <col min="4" max="4" width="18.33203125" style="7" customWidth="1"/>
    <col min="5" max="5" width="12.109375" style="7" customWidth="1"/>
    <col min="6" max="6" width="9" style="5" customWidth="1"/>
    <col min="7" max="7" width="34.109375" style="9" customWidth="1"/>
    <col min="8" max="8" width="49.44140625" style="14" customWidth="1"/>
    <col min="9" max="9" width="15.5546875" style="5" customWidth="1"/>
    <col min="10" max="16384" width="9.44140625" style="5"/>
  </cols>
  <sheetData>
    <row r="1" spans="1:8" s="1" customFormat="1" ht="80.400000000000006" customHeight="1" x14ac:dyDescent="0.2">
      <c r="A1" s="18" t="s">
        <v>0</v>
      </c>
      <c r="B1" s="18" t="s">
        <v>18</v>
      </c>
      <c r="C1" s="18" t="s">
        <v>45</v>
      </c>
      <c r="D1" s="18" t="s">
        <v>10</v>
      </c>
      <c r="E1" s="18" t="s">
        <v>16</v>
      </c>
      <c r="F1" s="18" t="s">
        <v>11</v>
      </c>
      <c r="G1" s="11" t="s">
        <v>1</v>
      </c>
      <c r="H1" s="13"/>
    </row>
    <row r="2" spans="1:8" s="1" customFormat="1" x14ac:dyDescent="0.2">
      <c r="A2" s="32" t="s">
        <v>20</v>
      </c>
      <c r="B2" s="30">
        <v>82</v>
      </c>
      <c r="C2" s="30" t="s">
        <v>24</v>
      </c>
      <c r="D2" s="30">
        <f>SUM(E2:E4)</f>
        <v>2569.34</v>
      </c>
      <c r="E2" s="26">
        <v>1934.21</v>
      </c>
      <c r="F2" s="30">
        <f>D2*9</f>
        <v>23124.06</v>
      </c>
      <c r="G2" s="29" t="s">
        <v>57</v>
      </c>
      <c r="H2" s="13"/>
    </row>
    <row r="3" spans="1:8" s="1" customFormat="1" x14ac:dyDescent="0.2">
      <c r="A3" s="33"/>
      <c r="B3" s="30"/>
      <c r="C3" s="30"/>
      <c r="D3" s="30"/>
      <c r="E3" s="27">
        <v>335.13</v>
      </c>
      <c r="F3" s="30"/>
      <c r="G3" s="30"/>
      <c r="H3" s="13"/>
    </row>
    <row r="4" spans="1:8" s="1" customFormat="1" x14ac:dyDescent="0.2">
      <c r="A4" s="34"/>
      <c r="B4" s="31"/>
      <c r="C4" s="31"/>
      <c r="D4" s="31"/>
      <c r="E4" s="28">
        <v>300</v>
      </c>
      <c r="F4" s="31"/>
      <c r="G4" s="31"/>
      <c r="H4" s="13"/>
    </row>
    <row r="5" spans="1:8" s="2" customFormat="1" x14ac:dyDescent="0.25">
      <c r="A5" s="60" t="s">
        <v>2</v>
      </c>
      <c r="B5" s="40">
        <v>52</v>
      </c>
      <c r="C5" s="64" t="s">
        <v>28</v>
      </c>
      <c r="D5" s="40">
        <f>SUM(E5:E7)</f>
        <v>3312.79</v>
      </c>
      <c r="E5" s="22">
        <v>1331.55</v>
      </c>
      <c r="F5" s="35">
        <f>D5*3</f>
        <v>9938.369999999999</v>
      </c>
      <c r="G5" s="36" t="s">
        <v>17</v>
      </c>
      <c r="H5" s="14"/>
    </row>
    <row r="6" spans="1:8" s="2" customFormat="1" x14ac:dyDescent="0.25">
      <c r="A6" s="60"/>
      <c r="B6" s="40"/>
      <c r="C6" s="64"/>
      <c r="D6" s="40"/>
      <c r="E6" s="22">
        <v>301.16000000000003</v>
      </c>
      <c r="F6" s="35"/>
      <c r="G6" s="36"/>
      <c r="H6" s="14"/>
    </row>
    <row r="7" spans="1:8" s="2" customFormat="1" x14ac:dyDescent="0.25">
      <c r="A7" s="60"/>
      <c r="B7" s="40"/>
      <c r="C7" s="64"/>
      <c r="D7" s="40"/>
      <c r="E7" s="25">
        <v>1680.08</v>
      </c>
      <c r="F7" s="35"/>
      <c r="G7" s="36"/>
      <c r="H7" s="14"/>
    </row>
    <row r="8" spans="1:8" s="2" customFormat="1" x14ac:dyDescent="0.25">
      <c r="A8" s="60" t="s">
        <v>23</v>
      </c>
      <c r="B8" s="40">
        <v>332</v>
      </c>
      <c r="C8" s="36" t="s">
        <v>26</v>
      </c>
      <c r="D8" s="36">
        <f>SUM(E8:E10)</f>
        <v>1365.3600000000001</v>
      </c>
      <c r="E8" s="3">
        <v>481.8</v>
      </c>
      <c r="F8" s="35">
        <f>D8*21</f>
        <v>28672.560000000001</v>
      </c>
      <c r="G8" s="36" t="s">
        <v>54</v>
      </c>
      <c r="H8" s="14"/>
    </row>
    <row r="9" spans="1:8" s="2" customFormat="1" ht="13.8" customHeight="1" x14ac:dyDescent="0.25">
      <c r="A9" s="60"/>
      <c r="B9" s="40"/>
      <c r="C9" s="36"/>
      <c r="D9" s="36"/>
      <c r="E9" s="3">
        <v>124.12</v>
      </c>
      <c r="F9" s="35"/>
      <c r="G9" s="36"/>
      <c r="H9" s="14"/>
    </row>
    <row r="10" spans="1:8" s="2" customFormat="1" ht="24.6" customHeight="1" x14ac:dyDescent="0.25">
      <c r="A10" s="60"/>
      <c r="B10" s="40"/>
      <c r="C10" s="36"/>
      <c r="D10" s="36"/>
      <c r="E10" s="4">
        <v>759.44</v>
      </c>
      <c r="F10" s="35"/>
      <c r="G10" s="36"/>
      <c r="H10" s="14"/>
    </row>
    <row r="11" spans="1:8" s="2" customFormat="1" ht="14.4" customHeight="1" x14ac:dyDescent="0.25">
      <c r="A11" s="61" t="s">
        <v>3</v>
      </c>
      <c r="B11" s="47">
        <v>12</v>
      </c>
      <c r="C11" s="50" t="s">
        <v>48</v>
      </c>
      <c r="D11" s="50">
        <v>2781.79</v>
      </c>
      <c r="E11" s="4">
        <v>1431.9</v>
      </c>
      <c r="F11" s="37">
        <f>D11*1</f>
        <v>2781.79</v>
      </c>
      <c r="G11" s="50" t="s">
        <v>17</v>
      </c>
      <c r="H11" s="14"/>
    </row>
    <row r="12" spans="1:8" s="2" customFormat="1" x14ac:dyDescent="0.25">
      <c r="A12" s="62"/>
      <c r="B12" s="48"/>
      <c r="C12" s="51"/>
      <c r="D12" s="51"/>
      <c r="E12" s="3">
        <v>252.89</v>
      </c>
      <c r="F12" s="38"/>
      <c r="G12" s="51"/>
      <c r="H12" s="14"/>
    </row>
    <row r="13" spans="1:8" s="2" customFormat="1" x14ac:dyDescent="0.25">
      <c r="A13" s="63"/>
      <c r="B13" s="49"/>
      <c r="C13" s="52"/>
      <c r="D13" s="52"/>
      <c r="E13" s="4">
        <v>1097</v>
      </c>
      <c r="F13" s="39"/>
      <c r="G13" s="52"/>
      <c r="H13" s="14"/>
    </row>
    <row r="14" spans="1:8" s="2" customFormat="1" x14ac:dyDescent="0.25">
      <c r="A14" s="41" t="s">
        <v>21</v>
      </c>
      <c r="B14" s="40">
        <v>44</v>
      </c>
      <c r="C14" s="36" t="s">
        <v>49</v>
      </c>
      <c r="D14" s="40">
        <f>SUM(E14:E16)</f>
        <v>5977.3</v>
      </c>
      <c r="E14" s="22">
        <v>1852.08</v>
      </c>
      <c r="F14" s="35">
        <f>D14*4</f>
        <v>23909.200000000001</v>
      </c>
      <c r="G14" s="36" t="s">
        <v>17</v>
      </c>
      <c r="H14" s="14"/>
    </row>
    <row r="15" spans="1:8" s="2" customFormat="1" x14ac:dyDescent="0.25">
      <c r="A15" s="41"/>
      <c r="B15" s="40"/>
      <c r="C15" s="36"/>
      <c r="D15" s="40"/>
      <c r="E15" s="25">
        <v>996.22</v>
      </c>
      <c r="F15" s="35"/>
      <c r="G15" s="36"/>
      <c r="H15" s="14"/>
    </row>
    <row r="16" spans="1:8" s="2" customFormat="1" x14ac:dyDescent="0.25">
      <c r="A16" s="41"/>
      <c r="B16" s="40"/>
      <c r="C16" s="36"/>
      <c r="D16" s="40"/>
      <c r="E16" s="10">
        <v>3129</v>
      </c>
      <c r="F16" s="35"/>
      <c r="G16" s="36"/>
      <c r="H16" s="14"/>
    </row>
    <row r="17" spans="1:8" s="2" customFormat="1" x14ac:dyDescent="0.25">
      <c r="A17" s="41" t="s">
        <v>22</v>
      </c>
      <c r="B17" s="40">
        <v>564</v>
      </c>
      <c r="C17" s="36" t="s">
        <v>51</v>
      </c>
      <c r="D17" s="40">
        <f>SUM(E17:E19)</f>
        <v>491.03999999999996</v>
      </c>
      <c r="E17" s="24">
        <v>339.7</v>
      </c>
      <c r="F17" s="35">
        <f>D17*46</f>
        <v>22587.839999999997</v>
      </c>
      <c r="G17" s="36" t="s">
        <v>19</v>
      </c>
      <c r="H17" s="14"/>
    </row>
    <row r="18" spans="1:8" s="2" customFormat="1" x14ac:dyDescent="0.25">
      <c r="A18" s="41"/>
      <c r="B18" s="40"/>
      <c r="C18" s="36"/>
      <c r="D18" s="40"/>
      <c r="E18" s="24">
        <v>81.84</v>
      </c>
      <c r="F18" s="35"/>
      <c r="G18" s="36"/>
      <c r="H18" s="14"/>
    </row>
    <row r="19" spans="1:8" s="2" customFormat="1" ht="38.4" customHeight="1" x14ac:dyDescent="0.25">
      <c r="A19" s="41"/>
      <c r="B19" s="40"/>
      <c r="C19" s="36"/>
      <c r="D19" s="40"/>
      <c r="E19" s="10">
        <v>69.5</v>
      </c>
      <c r="F19" s="35"/>
      <c r="G19" s="36"/>
      <c r="H19" s="14"/>
    </row>
    <row r="20" spans="1:8" s="2" customFormat="1" ht="14.4" customHeight="1" x14ac:dyDescent="0.25">
      <c r="A20" s="41" t="s">
        <v>4</v>
      </c>
      <c r="B20" s="40">
        <v>22</v>
      </c>
      <c r="C20" s="36" t="s">
        <v>38</v>
      </c>
      <c r="D20" s="42">
        <f>SUM(E20:E22)</f>
        <v>642.13</v>
      </c>
      <c r="E20" s="22">
        <v>370.71</v>
      </c>
      <c r="F20" s="35">
        <f>D20*2</f>
        <v>1284.26</v>
      </c>
      <c r="G20" s="36" t="s">
        <v>54</v>
      </c>
      <c r="H20" s="14"/>
    </row>
    <row r="21" spans="1:8" s="2" customFormat="1" ht="12" customHeight="1" x14ac:dyDescent="0.25">
      <c r="A21" s="41"/>
      <c r="B21" s="40"/>
      <c r="C21" s="36"/>
      <c r="D21" s="42"/>
      <c r="E21" s="25">
        <v>107.02</v>
      </c>
      <c r="F21" s="35"/>
      <c r="G21" s="36"/>
      <c r="H21" s="14"/>
    </row>
    <row r="22" spans="1:8" s="2" customFormat="1" ht="14.4" customHeight="1" x14ac:dyDescent="0.25">
      <c r="A22" s="41"/>
      <c r="B22" s="40"/>
      <c r="C22" s="36"/>
      <c r="D22" s="42"/>
      <c r="E22" s="25">
        <v>164.4</v>
      </c>
      <c r="F22" s="35"/>
      <c r="G22" s="36"/>
      <c r="H22" s="14"/>
    </row>
    <row r="23" spans="1:8" s="2" customFormat="1" ht="14.4" customHeight="1" x14ac:dyDescent="0.25">
      <c r="A23" s="41" t="s">
        <v>29</v>
      </c>
      <c r="B23" s="40">
        <v>3</v>
      </c>
      <c r="C23" s="36" t="s">
        <v>46</v>
      </c>
      <c r="D23" s="43" t="s">
        <v>47</v>
      </c>
      <c r="E23" s="65"/>
      <c r="F23" s="35">
        <f>3*135</f>
        <v>405</v>
      </c>
      <c r="G23" s="36" t="s">
        <v>17</v>
      </c>
      <c r="H23" s="14"/>
    </row>
    <row r="24" spans="1:8" s="2" customFormat="1" ht="14.4" customHeight="1" x14ac:dyDescent="0.25">
      <c r="A24" s="41"/>
      <c r="B24" s="40"/>
      <c r="C24" s="36"/>
      <c r="D24" s="43"/>
      <c r="E24" s="66"/>
      <c r="F24" s="35"/>
      <c r="G24" s="36"/>
      <c r="H24" s="14"/>
    </row>
    <row r="25" spans="1:8" s="2" customFormat="1" ht="14.4" customHeight="1" x14ac:dyDescent="0.25">
      <c r="A25" s="41"/>
      <c r="B25" s="40"/>
      <c r="C25" s="36"/>
      <c r="D25" s="43"/>
      <c r="E25" s="67"/>
      <c r="F25" s="35"/>
      <c r="G25" s="36"/>
      <c r="H25" s="14"/>
    </row>
    <row r="26" spans="1:8" s="2" customFormat="1" x14ac:dyDescent="0.25">
      <c r="A26" s="56" t="s">
        <v>5</v>
      </c>
      <c r="B26" s="40">
        <v>183</v>
      </c>
      <c r="C26" s="36" t="s">
        <v>36</v>
      </c>
      <c r="D26" s="42">
        <f>SUM(E26:E28)</f>
        <v>2045.96</v>
      </c>
      <c r="E26" s="10">
        <v>1559.96</v>
      </c>
      <c r="F26" s="37">
        <f>D26*46</f>
        <v>94114.16</v>
      </c>
      <c r="G26" s="36" t="s">
        <v>58</v>
      </c>
      <c r="H26" s="15"/>
    </row>
    <row r="27" spans="1:8" s="2" customFormat="1" x14ac:dyDescent="0.25">
      <c r="A27" s="56"/>
      <c r="B27" s="40"/>
      <c r="C27" s="36"/>
      <c r="D27" s="42"/>
      <c r="E27" s="10">
        <v>186</v>
      </c>
      <c r="F27" s="38"/>
      <c r="G27" s="36"/>
      <c r="H27" s="15"/>
    </row>
    <row r="28" spans="1:8" s="2" customFormat="1" x14ac:dyDescent="0.25">
      <c r="A28" s="56"/>
      <c r="B28" s="40"/>
      <c r="C28" s="36"/>
      <c r="D28" s="42"/>
      <c r="E28" s="10">
        <v>300</v>
      </c>
      <c r="F28" s="39"/>
      <c r="G28" s="36"/>
      <c r="H28" s="15"/>
    </row>
    <row r="29" spans="1:8" s="2" customFormat="1" x14ac:dyDescent="0.25">
      <c r="A29" s="56" t="s">
        <v>6</v>
      </c>
      <c r="B29" s="40">
        <v>12</v>
      </c>
      <c r="C29" s="36" t="s">
        <v>37</v>
      </c>
      <c r="D29" s="42">
        <f>SUM(E29:E31)</f>
        <v>2302.3000000000002</v>
      </c>
      <c r="E29" s="10">
        <v>1793</v>
      </c>
      <c r="F29" s="35">
        <f>D29*3</f>
        <v>6906.9000000000005</v>
      </c>
      <c r="G29" s="36" t="s">
        <v>43</v>
      </c>
      <c r="H29" s="14"/>
    </row>
    <row r="30" spans="1:8" s="2" customFormat="1" x14ac:dyDescent="0.25">
      <c r="A30" s="56"/>
      <c r="B30" s="40"/>
      <c r="C30" s="36"/>
      <c r="D30" s="42"/>
      <c r="E30" s="10">
        <v>209.3</v>
      </c>
      <c r="F30" s="35"/>
      <c r="G30" s="36"/>
      <c r="H30" s="14"/>
    </row>
    <row r="31" spans="1:8" s="2" customFormat="1" x14ac:dyDescent="0.25">
      <c r="A31" s="56"/>
      <c r="B31" s="40"/>
      <c r="C31" s="36"/>
      <c r="D31" s="42"/>
      <c r="E31" s="10">
        <v>300</v>
      </c>
      <c r="F31" s="35"/>
      <c r="G31" s="36"/>
      <c r="H31" s="14"/>
    </row>
    <row r="32" spans="1:8" s="2" customFormat="1" ht="23.55" customHeight="1" x14ac:dyDescent="0.25">
      <c r="A32" s="56" t="s">
        <v>7</v>
      </c>
      <c r="B32" s="40">
        <v>512</v>
      </c>
      <c r="C32" s="36" t="s">
        <v>35</v>
      </c>
      <c r="D32" s="42">
        <f>SUM(E32:E34)</f>
        <v>3654.49</v>
      </c>
      <c r="E32" s="25">
        <v>1221.32</v>
      </c>
      <c r="F32" s="35">
        <f>D32*22</f>
        <v>80398.78</v>
      </c>
      <c r="G32" s="36" t="s">
        <v>54</v>
      </c>
      <c r="H32" s="14"/>
    </row>
    <row r="33" spans="1:8" s="2" customFormat="1" x14ac:dyDescent="0.25">
      <c r="A33" s="56"/>
      <c r="B33" s="40"/>
      <c r="C33" s="36"/>
      <c r="D33" s="42"/>
      <c r="E33" s="25">
        <v>332.23</v>
      </c>
      <c r="F33" s="35"/>
      <c r="G33" s="36"/>
      <c r="H33" s="14"/>
    </row>
    <row r="34" spans="1:8" s="2" customFormat="1" x14ac:dyDescent="0.25">
      <c r="A34" s="56"/>
      <c r="B34" s="40"/>
      <c r="C34" s="36"/>
      <c r="D34" s="42"/>
      <c r="E34" s="25">
        <v>2100.94</v>
      </c>
      <c r="F34" s="35"/>
      <c r="G34" s="36"/>
      <c r="H34" s="14"/>
    </row>
    <row r="35" spans="1:8" s="2" customFormat="1" x14ac:dyDescent="0.25">
      <c r="A35" s="41" t="s">
        <v>8</v>
      </c>
      <c r="B35" s="40">
        <v>16</v>
      </c>
      <c r="C35" s="36" t="s">
        <v>39</v>
      </c>
      <c r="D35" s="43">
        <f>SUM(E35:E37)</f>
        <v>1539.1000000000001</v>
      </c>
      <c r="E35" s="4">
        <v>1239.18</v>
      </c>
      <c r="F35" s="35">
        <f>D35*3</f>
        <v>4617.3</v>
      </c>
      <c r="G35" s="36" t="s">
        <v>44</v>
      </c>
      <c r="H35" s="16"/>
    </row>
    <row r="36" spans="1:8" s="2" customFormat="1" x14ac:dyDescent="0.25">
      <c r="A36" s="41"/>
      <c r="B36" s="40"/>
      <c r="C36" s="36"/>
      <c r="D36" s="43"/>
      <c r="E36" s="4">
        <v>139.91999999999999</v>
      </c>
      <c r="F36" s="35"/>
      <c r="G36" s="36"/>
      <c r="H36" s="16"/>
    </row>
    <row r="37" spans="1:8" s="2" customFormat="1" x14ac:dyDescent="0.25">
      <c r="A37" s="41"/>
      <c r="B37" s="40"/>
      <c r="C37" s="36"/>
      <c r="D37" s="43"/>
      <c r="E37" s="4">
        <v>160</v>
      </c>
      <c r="F37" s="35"/>
      <c r="G37" s="36"/>
      <c r="H37" s="16"/>
    </row>
    <row r="38" spans="1:8" s="2" customFormat="1" x14ac:dyDescent="0.25">
      <c r="A38" s="41" t="s">
        <v>9</v>
      </c>
      <c r="B38" s="40">
        <v>13</v>
      </c>
      <c r="C38" s="36" t="s">
        <v>40</v>
      </c>
      <c r="D38" s="43"/>
      <c r="E38" s="4"/>
      <c r="F38" s="35">
        <f>D38*3</f>
        <v>0</v>
      </c>
      <c r="G38" s="36" t="s">
        <v>25</v>
      </c>
      <c r="H38" s="15"/>
    </row>
    <row r="39" spans="1:8" s="2" customFormat="1" x14ac:dyDescent="0.25">
      <c r="A39" s="41"/>
      <c r="B39" s="40"/>
      <c r="C39" s="36"/>
      <c r="D39" s="43"/>
      <c r="E39" s="4"/>
      <c r="F39" s="35"/>
      <c r="G39" s="36"/>
      <c r="H39" s="15"/>
    </row>
    <row r="40" spans="1:8" s="2" customFormat="1" x14ac:dyDescent="0.25">
      <c r="A40" s="41"/>
      <c r="B40" s="40"/>
      <c r="C40" s="36"/>
      <c r="D40" s="43"/>
      <c r="E40" s="4"/>
      <c r="F40" s="35"/>
      <c r="G40" s="36"/>
      <c r="H40" s="15"/>
    </row>
    <row r="41" spans="1:8" s="2" customFormat="1" ht="14.4" customHeight="1" x14ac:dyDescent="0.25">
      <c r="A41" s="57" t="s">
        <v>30</v>
      </c>
      <c r="B41" s="47"/>
      <c r="C41" s="50"/>
      <c r="D41" s="53"/>
      <c r="E41" s="4"/>
      <c r="F41" s="37"/>
      <c r="G41" s="50" t="s">
        <v>59</v>
      </c>
      <c r="H41" s="15"/>
    </row>
    <row r="42" spans="1:8" s="2" customFormat="1" x14ac:dyDescent="0.25">
      <c r="A42" s="58"/>
      <c r="B42" s="48"/>
      <c r="C42" s="51"/>
      <c r="D42" s="54"/>
      <c r="E42" s="4"/>
      <c r="F42" s="38"/>
      <c r="G42" s="51"/>
      <c r="H42" s="15"/>
    </row>
    <row r="43" spans="1:8" x14ac:dyDescent="0.25">
      <c r="A43" s="59"/>
      <c r="B43" s="49"/>
      <c r="C43" s="52"/>
      <c r="D43" s="55"/>
      <c r="E43" s="21"/>
      <c r="F43" s="39"/>
      <c r="G43" s="52"/>
    </row>
    <row r="44" spans="1:8" ht="14.4" customHeight="1" x14ac:dyDescent="0.25">
      <c r="A44" s="44" t="s">
        <v>31</v>
      </c>
      <c r="B44" s="47">
        <v>62</v>
      </c>
      <c r="C44" s="50" t="s">
        <v>52</v>
      </c>
      <c r="D44" s="53">
        <f>SUM(E44:E47)</f>
        <v>1563.44</v>
      </c>
      <c r="E44" s="21">
        <v>1331.31</v>
      </c>
      <c r="F44" s="37">
        <f>D44*5</f>
        <v>7817.2000000000007</v>
      </c>
      <c r="G44" s="50" t="s">
        <v>55</v>
      </c>
    </row>
    <row r="45" spans="1:8" ht="11.55" customHeight="1" x14ac:dyDescent="0.25">
      <c r="A45" s="45"/>
      <c r="B45" s="48"/>
      <c r="C45" s="51"/>
      <c r="D45" s="54"/>
      <c r="E45" s="21">
        <v>142.13</v>
      </c>
      <c r="F45" s="38"/>
      <c r="G45" s="51"/>
    </row>
    <row r="46" spans="1:8" x14ac:dyDescent="0.25">
      <c r="A46" s="45"/>
      <c r="B46" s="48"/>
      <c r="C46" s="51"/>
      <c r="D46" s="54"/>
      <c r="E46" s="53">
        <v>90</v>
      </c>
      <c r="F46" s="38"/>
      <c r="G46" s="51"/>
    </row>
    <row r="47" spans="1:8" x14ac:dyDescent="0.25">
      <c r="A47" s="46"/>
      <c r="B47" s="49"/>
      <c r="C47" s="52"/>
      <c r="D47" s="55"/>
      <c r="E47" s="55"/>
      <c r="F47" s="39"/>
      <c r="G47" s="52"/>
    </row>
    <row r="48" spans="1:8" ht="40.049999999999997" customHeight="1" x14ac:dyDescent="0.25">
      <c r="E48" s="6" t="s">
        <v>53</v>
      </c>
      <c r="F48" s="8">
        <f>SUM(F2:F47)</f>
        <v>306557.42</v>
      </c>
    </row>
    <row r="49" spans="1:7" x14ac:dyDescent="0.25">
      <c r="A49" s="17" t="s">
        <v>15</v>
      </c>
    </row>
    <row r="50" spans="1:7" ht="34.200000000000003" x14ac:dyDescent="0.25">
      <c r="A50" s="19" t="s">
        <v>12</v>
      </c>
      <c r="B50" s="12" t="s">
        <v>18</v>
      </c>
      <c r="C50" s="12" t="s">
        <v>14</v>
      </c>
      <c r="D50" s="18" t="s">
        <v>10</v>
      </c>
      <c r="E50" s="18" t="s">
        <v>16</v>
      </c>
      <c r="F50" s="18" t="s">
        <v>11</v>
      </c>
      <c r="G50" s="18" t="s">
        <v>1</v>
      </c>
    </row>
    <row r="51" spans="1:7" ht="22.95" customHeight="1" x14ac:dyDescent="0.25">
      <c r="A51" s="68" t="s">
        <v>13</v>
      </c>
      <c r="B51" s="73">
        <v>62</v>
      </c>
      <c r="C51" s="76" t="s">
        <v>34</v>
      </c>
      <c r="D51" s="85">
        <f>SUM(E51:E53)</f>
        <v>3312.79</v>
      </c>
      <c r="E51" s="4">
        <v>1331.55</v>
      </c>
      <c r="F51" s="47">
        <f>D51*4</f>
        <v>13251.16</v>
      </c>
      <c r="G51" s="88" t="s">
        <v>17</v>
      </c>
    </row>
    <row r="52" spans="1:7" x14ac:dyDescent="0.25">
      <c r="A52" s="68"/>
      <c r="B52" s="74"/>
      <c r="C52" s="77"/>
      <c r="D52" s="86"/>
      <c r="E52" s="22">
        <v>301.16000000000003</v>
      </c>
      <c r="F52" s="48"/>
      <c r="G52" s="89"/>
    </row>
    <row r="53" spans="1:7" x14ac:dyDescent="0.25">
      <c r="A53" s="68"/>
      <c r="B53" s="75"/>
      <c r="C53" s="78"/>
      <c r="D53" s="87"/>
      <c r="E53" s="22">
        <v>1680.08</v>
      </c>
      <c r="F53" s="49"/>
      <c r="G53" s="90"/>
    </row>
    <row r="54" spans="1:7" ht="13.05" customHeight="1" x14ac:dyDescent="0.25">
      <c r="A54" s="68" t="s">
        <v>50</v>
      </c>
      <c r="B54" s="73">
        <v>152</v>
      </c>
      <c r="C54" s="76" t="s">
        <v>27</v>
      </c>
      <c r="D54" s="82">
        <f>SUM(E54:E56)</f>
        <v>1365.3600000000001</v>
      </c>
      <c r="E54" s="4">
        <v>481.8</v>
      </c>
      <c r="F54" s="47">
        <f>D54*10</f>
        <v>13653.600000000002</v>
      </c>
      <c r="G54" s="47" t="s">
        <v>54</v>
      </c>
    </row>
    <row r="55" spans="1:7" x14ac:dyDescent="0.25">
      <c r="A55" s="68"/>
      <c r="B55" s="74"/>
      <c r="C55" s="77"/>
      <c r="D55" s="83"/>
      <c r="E55" s="22">
        <v>124.12</v>
      </c>
      <c r="F55" s="48"/>
      <c r="G55" s="48"/>
    </row>
    <row r="56" spans="1:7" x14ac:dyDescent="0.25">
      <c r="A56" s="68"/>
      <c r="B56" s="75"/>
      <c r="C56" s="78"/>
      <c r="D56" s="84"/>
      <c r="E56" s="22">
        <v>759.44</v>
      </c>
      <c r="F56" s="49"/>
      <c r="G56" s="49"/>
    </row>
    <row r="57" spans="1:7" ht="12.45" customHeight="1" x14ac:dyDescent="0.25">
      <c r="A57" s="68" t="s">
        <v>33</v>
      </c>
      <c r="B57" s="73">
        <v>20</v>
      </c>
      <c r="C57" s="76" t="s">
        <v>41</v>
      </c>
      <c r="D57" s="79">
        <f>SUM(E57:E59)</f>
        <v>5337.6</v>
      </c>
      <c r="E57" s="4">
        <v>1927.2</v>
      </c>
      <c r="F57" s="47">
        <f>2*D57</f>
        <v>10675.2</v>
      </c>
      <c r="G57" s="50" t="s">
        <v>17</v>
      </c>
    </row>
    <row r="58" spans="1:7" x14ac:dyDescent="0.25">
      <c r="A58" s="68"/>
      <c r="B58" s="74"/>
      <c r="C58" s="77"/>
      <c r="D58" s="80"/>
      <c r="E58" s="4">
        <v>889.6</v>
      </c>
      <c r="F58" s="48"/>
      <c r="G58" s="51"/>
    </row>
    <row r="59" spans="1:7" x14ac:dyDescent="0.25">
      <c r="A59" s="68"/>
      <c r="B59" s="75"/>
      <c r="C59" s="78"/>
      <c r="D59" s="81"/>
      <c r="E59" s="4">
        <v>2520.8000000000002</v>
      </c>
      <c r="F59" s="49"/>
      <c r="G59" s="52"/>
    </row>
    <row r="60" spans="1:7" x14ac:dyDescent="0.25">
      <c r="A60" s="68" t="s">
        <v>32</v>
      </c>
      <c r="B60" s="69">
        <v>21</v>
      </c>
      <c r="C60" s="70" t="s">
        <v>42</v>
      </c>
      <c r="D60" s="71">
        <f>SUM(E60:E62)</f>
        <v>3654.49</v>
      </c>
      <c r="E60" s="23">
        <v>1221.32</v>
      </c>
      <c r="F60" s="40">
        <f>D60*1</f>
        <v>3654.49</v>
      </c>
      <c r="G60" s="36" t="s">
        <v>56</v>
      </c>
    </row>
    <row r="61" spans="1:7" x14ac:dyDescent="0.25">
      <c r="A61" s="68"/>
      <c r="B61" s="69"/>
      <c r="C61" s="70"/>
      <c r="D61" s="72"/>
      <c r="E61" s="23">
        <v>332.23</v>
      </c>
      <c r="F61" s="40"/>
      <c r="G61" s="36"/>
    </row>
    <row r="62" spans="1:7" x14ac:dyDescent="0.25">
      <c r="A62" s="68"/>
      <c r="B62" s="69"/>
      <c r="C62" s="70"/>
      <c r="D62" s="72"/>
      <c r="E62" s="23">
        <v>2100.94</v>
      </c>
      <c r="F62" s="40"/>
      <c r="G62" s="36"/>
    </row>
    <row r="63" spans="1:7" x14ac:dyDescent="0.25">
      <c r="E63" s="6" t="s">
        <v>53</v>
      </c>
      <c r="F63" s="20">
        <f>SUM(F51:F62)</f>
        <v>41234.450000000004</v>
      </c>
    </row>
  </sheetData>
  <mergeCells count="116">
    <mergeCell ref="A51:A53"/>
    <mergeCell ref="A54:A56"/>
    <mergeCell ref="A57:A59"/>
    <mergeCell ref="A60:A62"/>
    <mergeCell ref="G57:G59"/>
    <mergeCell ref="B60:B62"/>
    <mergeCell ref="C60:C62"/>
    <mergeCell ref="D60:D62"/>
    <mergeCell ref="F60:F62"/>
    <mergeCell ref="G60:G62"/>
    <mergeCell ref="B57:B59"/>
    <mergeCell ref="C57:C59"/>
    <mergeCell ref="D57:D59"/>
    <mergeCell ref="F57:F59"/>
    <mergeCell ref="B54:B56"/>
    <mergeCell ref="C54:C56"/>
    <mergeCell ref="D54:D56"/>
    <mergeCell ref="F54:F56"/>
    <mergeCell ref="G54:G56"/>
    <mergeCell ref="D51:D53"/>
    <mergeCell ref="F51:F53"/>
    <mergeCell ref="B51:B53"/>
    <mergeCell ref="C51:C53"/>
    <mergeCell ref="G51:G53"/>
    <mergeCell ref="G11:G13"/>
    <mergeCell ref="G14:G16"/>
    <mergeCell ref="F8:F10"/>
    <mergeCell ref="G5:G7"/>
    <mergeCell ref="G8:G10"/>
    <mergeCell ref="G17:G19"/>
    <mergeCell ref="F17:F19"/>
    <mergeCell ref="C20:C22"/>
    <mergeCell ref="D20:D22"/>
    <mergeCell ref="B20:B22"/>
    <mergeCell ref="F44:F47"/>
    <mergeCell ref="G44:G47"/>
    <mergeCell ref="C41:C43"/>
    <mergeCell ref="D41:D43"/>
    <mergeCell ref="F41:F43"/>
    <mergeCell ref="G41:G43"/>
    <mergeCell ref="C23:C25"/>
    <mergeCell ref="D23:D25"/>
    <mergeCell ref="E23:E25"/>
    <mergeCell ref="F35:F37"/>
    <mergeCell ref="G35:G37"/>
    <mergeCell ref="B41:B43"/>
    <mergeCell ref="A17:A19"/>
    <mergeCell ref="B17:B19"/>
    <mergeCell ref="C17:C19"/>
    <mergeCell ref="A8:A10"/>
    <mergeCell ref="A14:A16"/>
    <mergeCell ref="A5:A7"/>
    <mergeCell ref="A11:A13"/>
    <mergeCell ref="F5:F7"/>
    <mergeCell ref="C8:C10"/>
    <mergeCell ref="D8:D10"/>
    <mergeCell ref="F14:F16"/>
    <mergeCell ref="C14:C16"/>
    <mergeCell ref="D14:D16"/>
    <mergeCell ref="C5:C7"/>
    <mergeCell ref="B8:B10"/>
    <mergeCell ref="B14:B16"/>
    <mergeCell ref="D17:D19"/>
    <mergeCell ref="D5:D7"/>
    <mergeCell ref="B11:B13"/>
    <mergeCell ref="C11:C13"/>
    <mergeCell ref="D11:D13"/>
    <mergeCell ref="F11:F13"/>
    <mergeCell ref="A20:A22"/>
    <mergeCell ref="A44:A47"/>
    <mergeCell ref="B44:B47"/>
    <mergeCell ref="C44:C47"/>
    <mergeCell ref="D44:D47"/>
    <mergeCell ref="E46:E47"/>
    <mergeCell ref="A23:A25"/>
    <mergeCell ref="B23:B25"/>
    <mergeCell ref="A35:A37"/>
    <mergeCell ref="B35:B37"/>
    <mergeCell ref="C32:C34"/>
    <mergeCell ref="A32:A34"/>
    <mergeCell ref="B32:B34"/>
    <mergeCell ref="C35:C37"/>
    <mergeCell ref="D38:D40"/>
    <mergeCell ref="D26:D28"/>
    <mergeCell ref="A26:A28"/>
    <mergeCell ref="B26:B28"/>
    <mergeCell ref="C26:C28"/>
    <mergeCell ref="A29:A31"/>
    <mergeCell ref="C29:C31"/>
    <mergeCell ref="B29:B31"/>
    <mergeCell ref="D29:D31"/>
    <mergeCell ref="A41:A43"/>
    <mergeCell ref="G2:G4"/>
    <mergeCell ref="A2:A4"/>
    <mergeCell ref="B2:B4"/>
    <mergeCell ref="C2:C4"/>
    <mergeCell ref="D2:D4"/>
    <mergeCell ref="F2:F4"/>
    <mergeCell ref="F23:F25"/>
    <mergeCell ref="F38:F40"/>
    <mergeCell ref="G20:G22"/>
    <mergeCell ref="F26:F28"/>
    <mergeCell ref="G26:G28"/>
    <mergeCell ref="F29:F31"/>
    <mergeCell ref="G29:G31"/>
    <mergeCell ref="F20:F22"/>
    <mergeCell ref="G23:G25"/>
    <mergeCell ref="B5:B7"/>
    <mergeCell ref="A38:A40"/>
    <mergeCell ref="B38:B40"/>
    <mergeCell ref="C38:C40"/>
    <mergeCell ref="G38:G40"/>
    <mergeCell ref="G32:G34"/>
    <mergeCell ref="D32:D34"/>
    <mergeCell ref="F32:F34"/>
    <mergeCell ref="D35:D37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Päästeamet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Eva-Liisa Arro</dc:creator>
  <cp:lastModifiedBy>Anella Pikki</cp:lastModifiedBy>
  <cp:lastPrinted>2024-09-09T08:19:48Z</cp:lastPrinted>
  <dcterms:created xsi:type="dcterms:W3CDTF">2022-09-06T06:45:43Z</dcterms:created>
  <dcterms:modified xsi:type="dcterms:W3CDTF">2024-09-09T10:13:47Z</dcterms:modified>
</cp:coreProperties>
</file>