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ele.pikpold\Desktop\"/>
    </mc:Choice>
  </mc:AlternateContent>
  <xr:revisionPtr revIDLastSave="0" documentId="13_ncr:1_{28FA217D-4848-469E-AF09-8B7507BE2353}" xr6:coauthVersionLast="47" xr6:coauthVersionMax="47" xr10:uidLastSave="{00000000-0000-0000-0000-000000000000}"/>
  <bookViews>
    <workbookView xWindow="-120" yWindow="-120" windowWidth="29040" windowHeight="15720" xr2:uid="{00000000-000D-0000-FFFF-FFFF00000000}"/>
  </bookViews>
  <sheets>
    <sheet name="Kuluvahendid" sheetId="2" r:id="rId1"/>
  </sheets>
  <definedNames>
    <definedName name="_xlnm._FilterDatabase" localSheetId="0" hidden="1">Kuluvahendid!$A$8:$K$58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2" i="2" l="1"/>
  <c r="J32" i="2"/>
  <c r="M25" i="2"/>
  <c r="M44" i="2"/>
  <c r="M11" i="2"/>
  <c r="J25" i="2"/>
  <c r="J11" i="2"/>
  <c r="J58" i="2" l="1"/>
  <c r="M58" i="2" s="1"/>
  <c r="J57" i="2"/>
  <c r="M57" i="2" s="1"/>
  <c r="J56" i="2"/>
  <c r="M56" i="2" s="1"/>
  <c r="J55" i="2"/>
  <c r="M55" i="2" s="1"/>
  <c r="J53" i="2"/>
  <c r="M53" i="2" s="1"/>
  <c r="J50" i="2"/>
  <c r="M50" i="2" s="1"/>
  <c r="J49" i="2"/>
  <c r="M49" i="2" s="1"/>
  <c r="J48" i="2"/>
  <c r="M48" i="2" s="1"/>
  <c r="J46" i="2"/>
  <c r="M46" i="2" s="1"/>
  <c r="J45" i="2"/>
  <c r="M45" i="2" s="1"/>
  <c r="J43" i="2"/>
  <c r="M43" i="2" s="1"/>
  <c r="J42" i="2"/>
  <c r="M42" i="2" s="1"/>
  <c r="J41" i="2"/>
  <c r="M41" i="2" s="1"/>
  <c r="J40" i="2"/>
  <c r="M40" i="2" s="1"/>
  <c r="J39" i="2"/>
  <c r="M39" i="2" s="1"/>
  <c r="J38" i="2"/>
  <c r="M38" i="2" s="1"/>
  <c r="J37" i="2"/>
  <c r="M37" i="2" s="1"/>
  <c r="J36" i="2"/>
  <c r="M36" i="2" s="1"/>
  <c r="J35" i="2"/>
  <c r="M35" i="2" s="1"/>
  <c r="J34" i="2"/>
  <c r="M34" i="2" s="1"/>
  <c r="J33" i="2"/>
  <c r="M33" i="2" s="1"/>
  <c r="J31" i="2"/>
  <c r="M31" i="2" s="1"/>
  <c r="J30" i="2"/>
  <c r="M30" i="2" s="1"/>
  <c r="J29" i="2"/>
  <c r="M29" i="2" s="1"/>
  <c r="J28" i="2"/>
  <c r="M28" i="2" s="1"/>
  <c r="J27" i="2"/>
  <c r="M27" i="2" s="1"/>
  <c r="J26" i="2"/>
  <c r="M26" i="2" s="1"/>
  <c r="J24" i="2"/>
  <c r="M24" i="2" s="1"/>
  <c r="J23" i="2"/>
  <c r="M23" i="2" s="1"/>
  <c r="J22" i="2"/>
  <c r="M22" i="2" s="1"/>
  <c r="J21" i="2"/>
  <c r="M21" i="2" s="1"/>
  <c r="J20" i="2"/>
  <c r="M20" i="2" s="1"/>
  <c r="J19" i="2"/>
  <c r="M19" i="2" s="1"/>
  <c r="J17" i="2"/>
  <c r="M17" i="2" s="1"/>
  <c r="J16" i="2"/>
  <c r="M16" i="2" s="1"/>
  <c r="J15" i="2"/>
  <c r="M15" i="2" s="1"/>
  <c r="J14" i="2"/>
  <c r="M14" i="2" s="1"/>
  <c r="J13" i="2"/>
  <c r="M13" i="2" s="1"/>
  <c r="J12" i="2"/>
  <c r="M12" i="2" s="1"/>
  <c r="J10" i="2"/>
  <c r="M10" i="2" s="1"/>
  <c r="M59" i="2" l="1"/>
</calcChain>
</file>

<file path=xl/sharedStrings.xml><?xml version="1.0" encoding="utf-8"?>
<sst xmlns="http://schemas.openxmlformats.org/spreadsheetml/2006/main" count="292" uniqueCount="193">
  <si>
    <t>Toote-grupi hanke osa nr</t>
  </si>
  <si>
    <t>Toote nimetus</t>
  </si>
  <si>
    <t>Kirjeldus</t>
  </si>
  <si>
    <t xml:space="preserve">Pakutud toote nimetus ja tootekood </t>
  </si>
  <si>
    <t>Pakutud toote tehniline kirjeldus</t>
  </si>
  <si>
    <r>
      <t xml:space="preserve">Pakendi hind eurodes km-ta </t>
    </r>
    <r>
      <rPr>
        <sz val="11"/>
        <rFont val="Arial"/>
        <family val="2"/>
        <charset val="186"/>
      </rPr>
      <t xml:space="preserve">(sendi täpsusega </t>
    </r>
    <r>
      <rPr>
        <sz val="11"/>
        <color rgb="FF0070C0"/>
        <rFont val="Arial"/>
        <family val="2"/>
        <charset val="186"/>
      </rPr>
      <t>max 2 kohta</t>
    </r>
    <r>
      <rPr>
        <sz val="11"/>
        <rFont val="Arial"/>
        <family val="2"/>
        <charset val="186"/>
      </rPr>
      <t xml:space="preserve"> peale koma*)</t>
    </r>
  </si>
  <si>
    <r>
      <t xml:space="preserve">Kogus pakendis </t>
    </r>
    <r>
      <rPr>
        <sz val="11"/>
        <rFont val="Arial"/>
        <family val="2"/>
        <charset val="186"/>
      </rPr>
      <t>(sisestada valgetesse lahtritesse</t>
    </r>
    <r>
      <rPr>
        <sz val="11"/>
        <color rgb="FF0070C0"/>
        <rFont val="Arial"/>
        <family val="2"/>
        <charset val="186"/>
      </rPr>
      <t xml:space="preserve"> vaid number</t>
    </r>
    <r>
      <rPr>
        <sz val="11"/>
        <rFont val="Arial"/>
        <family val="2"/>
        <charset val="186"/>
      </rPr>
      <t>)</t>
    </r>
  </si>
  <si>
    <t>Võrdlusühik</t>
  </si>
  <si>
    <t>Prognoositav aastane vajadus võrdlusühikutes</t>
  </si>
  <si>
    <t>II TG</t>
  </si>
  <si>
    <t xml:space="preserve">SIDUMISMATERJAL </t>
  </si>
  <si>
    <t>Elastikside 6 cm x 5-7 m</t>
  </si>
  <si>
    <t>Pruun või kaitsevärvi tugevama koega veniv rõhkside. Koosneb puuvillast ning elastaanist. Kasutatakse rõhk - ning toestava sidemena lihastele ja liigestele. Mõõdud 6 cm x 5-7 m. Kinnitusklambrid. Ühekaupa pakendatud, kastis 30-100 tk.</t>
  </si>
  <si>
    <t>rull</t>
  </si>
  <si>
    <t>tükk</t>
  </si>
  <si>
    <t>Haavaplaaster 5 x 7 cm, steriilne</t>
  </si>
  <si>
    <t xml:space="preserve">Steriilne haavapadjaga plaaster on valmistatud valgest lausmaterjalist ning kaetud hüpoallergeense liimiga. Plaastri keskel asuv õhuke haavapadi ei kleepu haava külge ning on suure imamisvõimega. Suurus 5 x 7 cm (+/- 5 mm). Karbis 30-100 ühekaupa pakendatud steriilset plaastrit. </t>
  </si>
  <si>
    <t>Kolmnurkrätik puuvillane, kaitsevärvi</t>
  </si>
  <si>
    <t>Puuvillasest materjalist, must, tumehall või oliivroheline (kaitsevärvi). Mõõdud 93 cm (+/- 3cm) x 93 cm (+/- 3cm) x 135 cm (+/- 5cm). Pakitud ühekaupa kilepakendisse. </t>
  </si>
  <si>
    <t>Plaaster haavapadjaga 2,5 cm × 7,6 cm, elastsest tekstiilist, mittesteriilne</t>
  </si>
  <si>
    <t>Elastne tekstiilist plaaster pindmistele haavadele. Sobib haava kaitseks väikeste liigeste piirkonnas, nt sõrmedel. Mõõdud 2,5 cm × 7,6 cm (+/- 5 mm). Pakendis 10-500 tk.</t>
  </si>
  <si>
    <t>Rullside elastne 4 cm x 4 m, mittesteriilne</t>
  </si>
  <si>
    <t>Laius 4 cm, rullis 4 m, mittesteriilne, elastne. Tiheda koega õhku läbi laskev veniv elastne rullside. Ühekaupa kilesse pakendatud. Pakendis 20-50 tk.</t>
  </si>
  <si>
    <t>Rullside elastne 12 cm x 4 m, mittesteriilne</t>
  </si>
  <si>
    <t>Laius 12 cm, rullis 4 m, mittesteriilne, elastne. Tiheda koega õhku läbi laskev veniv elastne rullside. Ühekaupa kilesse pakendatud. Pakendis 20-50 tk.</t>
  </si>
  <si>
    <t>Rullside vaakumis, steriilne</t>
  </si>
  <si>
    <t>NSN 6510-01-605-2234. 6-kihiline rullside Z-folded, steriilne, laiusega 11 cm (+/- 1 cm), pikkusega 3,75m  (+/- 0,25 m). Vaakumpakendis, pakendi mõõdud väiksemad kui 8 cm x 7 cm x 4,5 cm. Tellitav ühekaupa.</t>
  </si>
  <si>
    <t>Võrkside nr 0,5</t>
  </si>
  <si>
    <t>Võrkside sõrmele, varbale 25 m</t>
  </si>
  <si>
    <t>MEDITSIINITARVIKUD</t>
  </si>
  <si>
    <t>Alkomeetri otsik, ühekordseks kasutamiseks</t>
  </si>
  <si>
    <t>Aparaadile Envitec Alcoquant 6020. Pakendis 25 tk.</t>
  </si>
  <si>
    <t>Aparaadile Alcovisor Mercury Nordic. Pakendis 1-100 tk.</t>
  </si>
  <si>
    <t>Defibrillaatori elektroodid</t>
  </si>
  <si>
    <t>Täiskasvanu kleepelektroodid aparaadile Philips Heartstart MRx. Pakendis 1 paar. Tellitav paarikaupa.</t>
  </si>
  <si>
    <t>paar</t>
  </si>
  <si>
    <t>Täiskasvanu kleepelektroodid CPR tagasiside anduriga aparaadile Zoll AED 3, Zoll AED Plus ja Zoll AED Pro. Pakendis 1 paar. Tellitav paarikaupa.</t>
  </si>
  <si>
    <t>Dekompressiooninõel 14 G, steriilne</t>
  </si>
  <si>
    <t>Pleurapunktsiooni nõel vutlaris 14G.  Nõel/kateeter, millega saab ravida pingelist õhkrinda. Eestikeelne kasutusjuhend. Steriilne. Tellitav ühekaupa.</t>
  </si>
  <si>
    <t>Diagnostiline valguspliiats</t>
  </si>
  <si>
    <t>Vahetatavate patareidega. Tellitav ühekaupa. </t>
  </si>
  <si>
    <t>milliliiter</t>
  </si>
  <si>
    <t>komplekt</t>
  </si>
  <si>
    <t>Intubatsioonitoru fikseerimispael</t>
  </si>
  <si>
    <t>Marlipael laiusega 1,5-2,5 cm. Üksikpakendis kuni 5 m. Pakendis 1-30 üksikpakendit.</t>
  </si>
  <si>
    <t>Jäseme lahaste komplekt</t>
  </si>
  <si>
    <t>Korduvkasutatavad lahased jäsemete kiireks fikseerimiseks soovitud asendis evakueerimisel ja transpordil. Komplekt peab koosnema neljast (4) identsest omavahel ühilduvast universaallahasemoodulist ehk materjalilehest ja kinnitustest. Materjalileht on trapetsikujuline leht, millel on horisontaalsed, vertikaalsed ja diagonaalsed voltimissooned. Voltimissooned võimaldavad konfigureerida lahase laiuse ja pikkuse konkreetse kannatanu jäseme jaoks ortopeedilistelt sobivasse mõõtu. Lahast peab saama lõigata sidemekääridega paraja suuruse saamiseks. Lahased peavad võimaldama immobiliseerida: randmeluud, küünarvarreluud, küünarliiges, õlavarreluu, õlaliiges, hüppeliiges, sääreluud, põlveliiges, reieluu.
Lahased on musta, tumehalli või oliivrohelist värvi  (kaitsevärvi). Lahasemooduli materjal on termoplastilise polümeeri segust. Töötemperatuur on -40 kuni +80 ℃. Ilmastikukindlad ja röntgenläbipaistavad. Lahasemooduli mõõdud on pikkuselt 480 mm, laiuselt 260  mm (+/- 50 mm), kõrguselt 2 mm (+/- 1 mm). Pakendatud toote mõõdud on pikkusega 240 mm, laiusega 260 (+/- 20 mm), kõrgusega 20 mm (+/- 10 mm). Komplekti kaal on 400 g (+/- 50 g). Lahasemoodulid peavad olema puhastatavad ja desinfitseeritavad. Lahasemoodulid peavad olema korduvkasutatavad 1-3 kasutuskorda. Säilivusaeg 5 aastat tootmiskuupäevast. Komplektis peab olema: 4 lahast kahe kaupa pakituna, mitmekordseks kasutamiseks kinnitid, lahaste pakendamiseks rihm. Ühel lahasel peab olema 10 kinnitusauku. Eestikeelne kasutusjuhend. Pakutav toode peab vastama CE nõuetele.</t>
  </si>
  <si>
    <t>Kilekotid tablettide jaoks, minigrip</t>
  </si>
  <si>
    <t>Mõõdud 7 x 10 cm (+/- 2 cm). Pakendi suurus 100-200 tk. </t>
  </si>
  <si>
    <t>Kilepõll, ühekordseks kasutamiseks</t>
  </si>
  <si>
    <t>Mõõdud 90 x 160 cm (+/- 20 cm). Paksus 25-80 mikronit. Pakendi suurus 50-200 tk. </t>
  </si>
  <si>
    <t>Krikotüreotoomia komplekt, steriilne</t>
  </si>
  <si>
    <t>Tactical CricKit NSN 6515-01-540-7568, NSN: 6515-22-639-2676 või samaväärne. Krikotüreotoomia komplekt lõikega meetodiks. Komplekt sisaldab vähemalt nitriilkindaid, marlitampoone, skalpelli, alkoholilappe, süstalt, trahheostoomi toru manseti ja kinnituspaelaga, laiendamiskonksu. Võimalik tellida ühekaupa.</t>
  </si>
  <si>
    <t>VBM ScalpelCric REF 30-08-447-1 või samaväärne. Krikotüreotoomia komplekt lõikega meetodiks. Komplekt sisaldab skalpelli nr 10, 15Fr buzii, trahheostoomi toru,  süstal 10ml, vahelüli pikendusega, kinnituspael.  Võimalik tellida ühekaupa.</t>
  </si>
  <si>
    <t>Kõritoru LTS-D nr 1, nr 2, nr 3, nr 4 ja nr 5, steriilne </t>
  </si>
  <si>
    <t>Kahevalendikuline steriilne kõritoru LTS-D. Karbis 1 kõritoru, 1 süstal ja 1 suukiil. Värvimarkeeringuga. Suurused: nr 1, nr 2, nr 3 (nooruk pikkusele kuni 155 cm), nr 4 (täiskasvanu pikkusele 155-180 cm), nr 5 (täiskasvanu pikkusele üle 180 cm), ühekordne. Võimalik tellida ühekaupa.</t>
  </si>
  <si>
    <t>Otoskoobi otsik, ühekordseks kasutamiseks</t>
  </si>
  <si>
    <t>Ri-Scope L3. Suurused 2 mm ja 4 mm. Ühekordne. Pakendis 100 tk.</t>
  </si>
  <si>
    <t>Pleurapunktsiooni komplekt, steriilne</t>
  </si>
  <si>
    <t>Sisaldab: kogumiskott, süstal, nõel troakaariga, pikendusliin. Võimalik tellida komplekti kaupa.</t>
  </si>
  <si>
    <t>Silmakate</t>
  </si>
  <si>
    <t>Silma mehhaaniliseks kaitseks silmatraumade korral. Plastikust.</t>
  </si>
  <si>
    <t>Ohutustoode, tera peale libistatava kattega, üheosaline. Pakendis 10-20 tk.</t>
  </si>
  <si>
    <t>Skalpell nr 19, ühekordseks kasutamiseks, steriilne</t>
  </si>
  <si>
    <t>Sünnitusabi komplekt, nabaklemmiga, steriilne</t>
  </si>
  <si>
    <t>Steriilne üksikpakend. Võimalik tellida ühekaupa.</t>
  </si>
  <si>
    <t xml:space="preserve">Žgutt arteriaalne. NSN: 6515-01-521-7976 </t>
  </si>
  <si>
    <t>Omab meditsiiniseadme vastavussertifikaati. Mõeldud arteriaalse verejooksu sulgemiseks. Võimalik paigaldada ühe käega. Pakendatult mõõdud 17cm x 7 cm x 4 cm. Avatult pikkus 96 cm. Tellitav ühekaupa.</t>
  </si>
  <si>
    <t xml:space="preserve">Termolina, roheline/hõbedane, nailonist
</t>
  </si>
  <si>
    <t>Pikkus 140 x 220 cm (+/- 20 cm). Nailonist, mitmekordseks kasutamiseks. Masinpestav. Kokkupakitult mõõdud kuni 14 x 20 x 3 cm. Kaitseb keha jahtumise eest. Värvus roheline/hõbedane (kaitsevärvi). Tellitav ühekaupa.</t>
  </si>
  <si>
    <t>Termomeeter alajahtunule</t>
  </si>
  <si>
    <t>Digitaalne termomeeter, mis võimaldaks mõõta alajahtunud patsiendi kehatemperatuuri. Termomeetri mõõtevahemik 26.0°C kuni 43.9°C (+/- 2°C). Tellitav ühekaupa.</t>
  </si>
  <si>
    <t>Termomeetri kaitsekile</t>
  </si>
  <si>
    <t xml:space="preserve">Pakendis 10-1000 tk. </t>
  </si>
  <si>
    <t xml:space="preserve">Tilkinfusiooni survekott koos manomeetriga </t>
  </si>
  <si>
    <t>Tilkinfusiooni survekott koos manomeetriga 500 ml. Tugevast ja vastupidavast materjalist korduvkasutatav kott infusioonilahuste manustamiseks, ülevalt lukuga suletav. Koti külge on kinnitatud komplektis olevad manomeeter ja käsipump rõhu  jälgimiseks ning reguleerimiseks. Kummisisu, voolikuid ja pumpa ning manomeetrit võimalik eraldi tellida/vahetada.</t>
  </si>
  <si>
    <t>Vaagnafiksaator NSN 6515-01-509-6866</t>
  </si>
  <si>
    <t>Vaagnafiksaator SAM Standard. Ümbermõõdule 81-127 cm. Korduvkasutatav. Värvus: militaarroheline või kaitsevärvi tumehall või pruun. Tellitav ühekaupa.</t>
  </si>
  <si>
    <t xml:space="preserve">Vatitikud, kahepoolsed </t>
  </si>
  <si>
    <t>Pakendis 100-200 tk.</t>
  </si>
  <si>
    <t>Õhkrinna plaaster klapiga, steriilne</t>
  </si>
  <si>
    <t>SAM Chest Seal Valved või samaväärne. Lahtise rindkere haava plaaster klapiga. Rindkere plaastril peab olema tugev liimiriba , millega jääb korralikult naha külge nii verise, higise, karvase jms naha korral. Haavaplaastril peab olema ventiil ühesuunaline. Steriilne. Pakendis 1 plaaster. Tellitav ühekaupa.</t>
  </si>
  <si>
    <t>Õhkrinna plaaster ventileeritav, steriilne</t>
  </si>
  <si>
    <t>Lahtise rindkere haava plaaster (vented). Rindkere plaastril peab olema tugev liimiriba, millega jääb korralikult naha külge nii verise, higise, karvase jms naha korral. Steriilne. Pakendis 1 tükk.</t>
  </si>
  <si>
    <t>LABORITARVIKUD</t>
  </si>
  <si>
    <t>test</t>
  </si>
  <si>
    <t>Testribad C-reaktiivse valgu määramiseks</t>
  </si>
  <si>
    <t>LumiraDx analüsaatori CRP testid. Pakendis 24 testi.</t>
  </si>
  <si>
    <t>Uriini testribad Multistics 10 SG N100</t>
  </si>
  <si>
    <t>Uriini testribad Multistics 10 SG. Pakendis 100 tk.</t>
  </si>
  <si>
    <t>Uriinitopsid vaakumkatsuti adapteriga, 120 ml</t>
  </si>
  <si>
    <t>Pakendis 1-300 tk.</t>
  </si>
  <si>
    <t>HAMBARAVI KULUMATERJAL</t>
  </si>
  <si>
    <t>PUHASTUS- JA DESINFEKTSIOONIVAHENDID</t>
  </si>
  <si>
    <t>Desinfektsioonivahend instrumentidele, vedelkontsentraat</t>
  </si>
  <si>
    <t>VÄLJAÕPPE KUHUVAHENDID</t>
  </si>
  <si>
    <t>Luunõela fikseerimisplaaster</t>
  </si>
  <si>
    <t>Plaaster luunõela fikseerimiseks õppe-eesmärgil. Pakendis 1- 100 tk.</t>
  </si>
  <si>
    <t>Väljaõppe ampull, fentanüüli süstelahust imiteeriv, 5 ml</t>
  </si>
  <si>
    <t>Klaasampull kasutamiseks väljaõppes, ampulli avamise ning doseerimise harjutamiseks. Sisaldab destilleeritud vett 5 ml. Imiteerib fentanüüli süstelahust 250mcg/5ml. Pakendis 1- 100 tk.</t>
  </si>
  <si>
    <t>Õhkrinna plaaster, õppevariant</t>
  </si>
  <si>
    <t>Õhkrinna treeningplaaster, mõeldud kasutamiseks väljaõppes. Imiteerib ventileeritud õhkrinnaplaastrit. Pakendis 10-50 plaastrit.</t>
  </si>
  <si>
    <t>Õppežgutt, CAT-žgutt sinine</t>
  </si>
  <si>
    <t>NSN 6910-01-560-2972. Omab CE märgist ja on patenteeritud. 7-nda generatsiooni toode, mis on mõeldud väljaõppe läbiviimisel arteriaalse verejooksu sulgemise õpetamiseks. Korduvkasutatav. Võimalik paigaldada ühe käega. Välivormi tasku suuruse tõttu peab jääma mõõtmetesse 15 cm x 6 cm x 4 cm (+/-1 cm). Avatult pikkus 95 cm (+/-1 cm). Värvuse järgi eristatav reaalolukorras kasutatavast arteriaalseset žgutist. Tellitav ühekaupa.</t>
  </si>
  <si>
    <t>Lahtise rindkere haava plaaster (vented). Rindkere plaastril on tugev liimiriba, millega jääb korralikult naha külge nii verise, higise, karvase jms naha korral. Steriilne. Pakendis 1 tükk.</t>
  </si>
  <si>
    <t>Klaasampull kasutamiseks väljaõppes, ampulli avamise ning doseerimise harjutamiseks. Sisaldab destilleeritud vett 5 ml. Imiteerib fentanüüli süstelahust 250mcg/5ml. Pakendis 100 tk.</t>
  </si>
  <si>
    <t xml:space="preserve">481706 Elastikside NOBASTRETCH®-kräftig  6cm x 7m </t>
  </si>
  <si>
    <t>Pruun või kaitsevärvi tugevama koega veniv rõhkside. Koosneb puuvillast ning elastaanist. Kasutatakse rõhk - ning toestava sidemena lihastele ja liigestele. Mõõdud 6 cm x 7 m. Kinnitusklambrid. Ühekaupa pakendatud, kastis 30tk</t>
  </si>
  <si>
    <t>S_072585N_NO Plaaster haavapadjaga RUDAVLIES®-steril 5 x 7 cm</t>
  </si>
  <si>
    <t xml:space="preserve">Steriilne haavapadjaga plaaster on valmistatud valgest lausmaterjalist ning kaetud hüpoallergeense liimiga. Plaastri keskel asuv õhuke haavapadi ei kleepu haava külge ning on suure imamisvõimega. Suurus 5 x 7 cm . Karbis 50  ühekaupa pakendatud steriilset plaastrit. </t>
  </si>
  <si>
    <t>S_900150_NO Kolmnurkrätik viskooskangast 96 x 96 x 136 cm  MUST</t>
  </si>
  <si>
    <t>Puuvillasest materjalist, must, mõõdud 96x 96 cm . Pakitud ühekaupa kilepakendisse. </t>
  </si>
  <si>
    <t>S_090307_NOBA  Plaaster Rudaderm-universal 2,5cmx7,6cm, N500</t>
  </si>
  <si>
    <t>Elastne tekstiilist plaaster pindmistele haavadele. Sobib haava kaitseks väikeste liigeste piirkonnas, nt sõrmedel. Mõõdud 2,5 cm × 7,6 cm. Pakendis 500 tk.</t>
  </si>
  <si>
    <t>S_410340_NO  Side elastne 4cm x 4m Nobafix N1 pakitud</t>
  </si>
  <si>
    <t xml:space="preserve">Laius 4 cm, rullis 4 m, mittesteriilne, elastne. Tiheda koega õhku läbi laskev veniv elastne rullside. Ühekaupa kilesse pakendatud. Pakendis 20 tk </t>
  </si>
  <si>
    <t>S_410420_NO Side elastne 12cm x 4 m NOBAFIX®</t>
  </si>
  <si>
    <t>Laius 12 cm, rullis 4 m, mittesteriilne, elastne. Tiheda koega õhku läbi laskev veniv elastne rullside. Ühekaupa kilesse pakendatud. Pakendis 20 tk.</t>
  </si>
  <si>
    <t>Esmaabiside Lifeguard Compact, Z-fold, ster. 6-kihiline,10 cm x 3,75 m. Ref. J8 1000S</t>
  </si>
  <si>
    <t>Esmaabiside Lifeguard Compact, Z-fold, ster. 6-kihiline,10 cm x 3,75 m. Fooliumist vaakumpakendist. Steriilne! Tellitav 1 kaupa.</t>
  </si>
  <si>
    <t>S_302005_NO Võrkside NOBANETZ® suurus 0,5, 25 m- varvas</t>
  </si>
  <si>
    <t>Huulikud alkomeetrile AlcoQuant 3020/ 6020/ 6020 Plus , S-Typ. Ref. 31-300-0022</t>
  </si>
  <si>
    <t>Huulikud alkomeetrile AlcoQuant 3020/ 6020/ 6020 Plus , S-Typ. Pakendis 25 tk.</t>
  </si>
  <si>
    <t>Huulik alkomeetrile Alcovisor Mercury Nordic N1</t>
  </si>
  <si>
    <t>Huulik alkomeetrile Alcovisor Mercury Nordic. Pakendis 100 tk.</t>
  </si>
  <si>
    <t xml:space="preserve"> Täiskasvanu kleepelektroodid aparaadile Philips Heartstart MRx; ref F7950</t>
  </si>
  <si>
    <t>Kardiostimulatsiooni/defibrillatsiooni elektroodid: CPR sta, tagasiside anduriga; S_89000400_ZL</t>
  </si>
  <si>
    <t>Pleurapunktsiooni nõel, vutlari sees 14G NSN: 6515-01-541-0635, S_TM303__TYTEK</t>
  </si>
  <si>
    <t>Pleurapunktsiooni nõel vutlaris 14G. Nõel/kateeter, millega saab ravida pingelist õhkrinda. Eestikeelne kasutusjuhend. Steriilne. Tellitav ühekaupa.</t>
  </si>
  <si>
    <t>Valgusti diagnostiline  "BETA" ,  metallist (hõbedane). Ref. 25639</t>
  </si>
  <si>
    <t xml:space="preserve">Valgusti diagnostiline  "BETA" ,  metallist (hõbedane). Vahetatavate patareidega. Tellitav ühekaupa. </t>
  </si>
  <si>
    <t>LOR tampoon NOBATAMP®-steril 2 cm x 5 m, immutamata  N1. Ref. 631102</t>
  </si>
  <si>
    <t>LOR tampoon NOBATAMP®-steril 2 cm x 5 m, immutamata  N1. int. toru fiksaator- marlipael! Laopakendis 10 rulli</t>
  </si>
  <si>
    <t>Jäseme lahaste komplekt SHEETSPLINT N4; S_6530-0119-3537_ETH</t>
  </si>
  <si>
    <t>Korduvkasutatavad lahased jäsemete kiireks fikseerimiseks soovitud asendis evakueerimisel ja transpordil. Komplekt peab koosnema neljast (4) identsest omavahel ühilduvast universaallahasemoodulist ehk materjalilehest ja kinnitustest. Materjalileht on trapetsikujuline leht, millel on horisontaalsed, vertikaalsed ja diagonaalsed voltimissooned. Voltimissooned võimaldavad konfigureerida lahase laiuse ja pikkuse konkreetse kannatanu jäseme jaoks ortopeedilistelt sobivasse mõõtu. Lahast saab lõigata sidemekääridega paraja suuruse saamiseks. Lahased võimaldavad immobiliseerida: randmeluud, küünarvarreluud, küünarliiges, õlavarreluu, õlaliiges, hüppeliiges, sääreluud, põlveliiges, reieluu.</t>
  </si>
  <si>
    <t>Minigrip 7 x 10 cm (läbipaistev kiirkinnitusega kilekott). Ref. M_MINIGRIP_PK</t>
  </si>
  <si>
    <t>Minigrip 7 x 10 cm (läbipaistev kiirkinnitusega kilekott). Müügipakend N100</t>
  </si>
  <si>
    <t>Kilepõll  NOBAPRON®  80 x 140 cm , ref. 904140</t>
  </si>
  <si>
    <t>Kilepõll  NOBAPRON®  80 x 140 cm.  Pakis 100 tk.</t>
  </si>
  <si>
    <t>Krikotüreotoomia komplekt NNSOCM Cric. Ref.  AW-900010</t>
  </si>
  <si>
    <t>Krikotüreotoomia komplekt NNSOCM Cric. Komplekti kuulub: kindad, 2x haavapadi, ühekordne skalpell,2x haavapuhastustampoon, 10ml süstal, krikotoomiatoru, traheaal konks. 
NSN 6515-22-639-2676</t>
  </si>
  <si>
    <t>Kirurgiline krikotüreotoomia komplekt täiskasvanutele -ScalpelCric. Ref. 30-08-447-1</t>
  </si>
  <si>
    <t>Kirurgiline krikotüreotoomia komplekt täiskasvanutele -ScalpelCric.  Krikotüreotoomia komplekt lõikega meetodiks. Komplekt sisaldab skalpelli nr 10, 15Fr buzii, trahheostoomi toru,  süstal 10ml, vahelüli pikendusega, kinnituspael.  Võimalik tellida ühekaupa.trahheostoomi toru,  süstal</t>
  </si>
  <si>
    <t>Kõritoru LTS -D,  nr. 1, imik, 5-12 kg. Ühekordne. Valge. Kompl. süstal. Ref. 32-06-101-1. Kõritoru LTS -D,  nr. 2, väikelaps 12-25 kg. Ühekordne. Roheline. Kompl. süstal. Ref. 32-06-102-1. Kõritoru LTS -D,  nr. 3, nooruk  kuni  155 cm, ühekordne. Kollane. Kompl. süstal. Ref. 32-06-103-1. Kõritoru LTS -D,  nr. 4, täiskasvanu 155-180 cm, ühekordne. Punane. Kompl. süstal. Ref. 32-06-104-1.   Kõritoru LTS -D,  nr. 5, täiskasvanu üle 180 cm, ühekordne. Lilla. Kompl. süstal. Ref. 32-06-105-1. LISAKS: Suukiil, nr. 5 koos paelaga (sobib intubatsioonitorule 8.5-11.0 mm ja kõritorule 2 -2,5). Ühekordne. Ref. 40-66-050-1 ja suukiil, nr. 6  koos paelaga (sobilik kõritorudele nr. 3, 4,5). Ühekordne. Ref. 40-66-060-1</t>
  </si>
  <si>
    <t>S_10801-532_RIE  Kõrvalehtrid (ühekordsed) 2,0 mm seadmele RCS-100, ri-scope® L3, EliteVue N100 
 S_10801-534_RIE  Kõrvalehtrid (ühekordsed) 4,0 mm seadmele RCS-100, ri-scope® L3, EliteVue    N100</t>
  </si>
  <si>
    <t>Pleurapunktsiooni komplekt, steriilne: süstal, kolmikkraan, ühendusvoolik, 2 - l kott, punktsiooninõel. Ref. 07.048.00.000</t>
  </si>
  <si>
    <t>Pleurapunktsiooni komplekt, steriilne: süstal, kolmikkraan, ühendusvoolik, 2 - l kott, punktsiooninõel</t>
  </si>
  <si>
    <t>Silmaklapp plastikust; 30-0143</t>
  </si>
  <si>
    <t>Skalpell SAFETY SCALPEL  koos käepidemega, nr 19 BEEZ; ühekordne. Ref. 11.000.10.919</t>
  </si>
  <si>
    <t>Skalpell SAFETY SCALPEL  koos käepidemega, nr 19, ühekordne.  Laopakendis 10</t>
  </si>
  <si>
    <t>Sünnitusabi komplekt DOK KIT - OBSTETRICS KIT. Ref.GM00200D</t>
  </si>
  <si>
    <t>Sünnitusabi komplekt DOK KIT - OBSTETRICS KIT. Ühekaupa tellitav</t>
  </si>
  <si>
    <t>CAT- sõjaväe žgutt (GEN7); CAT</t>
  </si>
  <si>
    <t>Omab meditsiiniseadme vastavussertifikaati. NSN 6515-01-521-7976.  Mõeldud arteriaalse verejooksu sulgemiseks. Võimalik paigaldada ühe käega. Pakendatult mõõdud 17cm x 7 cm x 4 cm. Avatult pikkus 96 cm. Tellitav ühekaupa.</t>
  </si>
  <si>
    <t>Termotekk alumiiniumkihiga, 140 x 220 cm. Roheline. Pestav! Ref. WP2440/G</t>
  </si>
  <si>
    <t>Termotekk alumiiniumkihiga, 140 x 220 cm. Roheline. Pestav! Nailonist, mitmekordseks kasutamiseks. Masinpestav. Kokkupakitult mõõdud kuni 14 x 20 x 3 cm. Kaitseb keha jahtumise eest. Värvus roheline/hõbedane (kaitsevärvi). Tellitav ühekaupa.</t>
  </si>
  <si>
    <t>Alajahtunu termomeeter, Adtemp 419, digitaalne; S_50-0861_RE</t>
  </si>
  <si>
    <t>Digitaalne termomeeter, mis võimaldaks mõõta alajahtunud patsiendi kehatemperatuuri. Termomeetri mõõtevahemik 26.0°C kuni 43.9°C. Tellitav ühekaupa.</t>
  </si>
  <si>
    <t>Termomeetri kaitsekiled  DigiTemp™,  kõikidele standardsetele  digitermomeetritele. Ref. H7 11033</t>
  </si>
  <si>
    <t>Termomeetri kaitsekiled  DigiTemp™,  kõikidele standardsetele  digitermomeetritele. Müügipakend N1000</t>
  </si>
  <si>
    <t>Rõhukott infusioonilahusele: 500 ml, manomeetriga. Korduvkasutatav. Sinist värvi. Ref. 32680</t>
  </si>
  <si>
    <t>Tilkinfusiooni survekott koos manomeetriga 500 ml. Tugevast ja vastupidavast materjalist korduvkasutatav kott infusioonilahuste manustamiseks. Koti külge on kinnitatud komplektis olevad manomeeter ja käsipump rõhu  jälgimiseks ning reguleerimiseks. Kummisisu, voolikuid ja pumpa ning manomeetrit võimalik eraldi tellida/vahetada.</t>
  </si>
  <si>
    <t>Vaagnafiksaator SAM Pelvic Sling II standard NSN 6515-01-509-6866; S_SL556652-OD_SAM</t>
  </si>
  <si>
    <t>974202 Vatitikud (väikesed) 7,5 cm;  5 mm - DUUBEL   N100</t>
  </si>
  <si>
    <t>7,5 cm; 5 mm - DUUBEL N100</t>
  </si>
  <si>
    <t>Rindkere trauma plaaster Sam Chest Seal, ventiiliga; S_CS062010_SAM</t>
  </si>
  <si>
    <t>SAM Chest Seal Valved. Lahtise rindkere haava plaaster klapiga. Rindkere plaastril on tugev liimiriba , millega jääb korralikult naha külge nii verise, higise, karvase jms naha korral. Haavaplaastril on ventiil ühesuunaline. Steriilne. Pakendis 1 plaaster. Tellitav ühekaupa.</t>
  </si>
  <si>
    <t>Rindkere trauma plaaster NORSE RESCUE® Vented; S_BR-00187_APSERV</t>
  </si>
  <si>
    <t>L004000101024, testribad LumiraDx CRP, N24</t>
  </si>
  <si>
    <t>10319133, Multistix® 10 SG Reagent Strips N100</t>
  </si>
  <si>
    <t>Uriini testribad Multistics 10 SG</t>
  </si>
  <si>
    <t>Uriinitops aspiratsioonisüsteemiga vaakumkatsuti jaoks (120 ml) N300; S_25014_FLMD</t>
  </si>
  <si>
    <t>PP, matt markeerimispind, mittesteriilne, toodetud ISO 8 puhtaruumi tingimustes, keeratava korgiga, polüetüleen (PE) kaanega, 300 tk/kast</t>
  </si>
  <si>
    <t>Enzymex L9, 1000ml, Ref. 1043516</t>
  </si>
  <si>
    <t>Vastab EN13727, EN 13624, EN 14348, EN 14476 standarditele ja meditsiiniseadme direktiivile MDD 93/42 EEC. Meditsiiniinstrumentaariumi kõrgastme desinfektsiooniks ja keemiliseks sterilisatsiooniks olukorras, kui kuumsteriliseerimine ei ole võimalik. Lai toimespekter, toode peab toimima nii gramnegatiivsetesse kui grampositiivsetesse bakteritesse, tuberkuloositekitajasse, seentesse ja viirustesse (sh HBV, HSV, HIV, rota- ja adenoviirused). Instrumentide desinfitseerimiseks kuluv aeg mitte üle 60 min. Materjalisõbralik. Aldehüüdivaba. Vedelkontsentraat. Pakend 1000ml. </t>
  </si>
  <si>
    <t>Luunõel NIO fikseerimisplaaster; S_105000650_WM</t>
  </si>
  <si>
    <t xml:space="preserve">Plaaster luunõela fikseerimiseks õppe-eesmärgil. </t>
  </si>
  <si>
    <t xml:space="preserve">1024826 Õppe-Fntanüül  250mcg/5mL (Amp)
</t>
  </si>
  <si>
    <t>Rindkere trauma plaaster Wick Training Chest Seal 6vent N50; 4109V2</t>
  </si>
  <si>
    <t>Õhkrinna treeningplaaster, mõeldud kasutamiseks väljaõppes. Imiteerib ventileeritud õhkrinnaplaastrit. Pakendis 50 plaastrit.</t>
  </si>
  <si>
    <t>CAT BLUE- sinist värvi õppežgutt; S_CATBLUE_CR</t>
  </si>
  <si>
    <t>NSN 6910-01-560-2972. Omab CE märgist ja on patenteeritud. 7-nda generatsiooni toode, mis on mõeldud väljaõppe läbiviimisel arteriaalse verejooksu sulgemise õpetamiseks. Korduvkasutatav. Võimalik paigaldada ühe käega. Välivormi tasku suuruse tõttu peab jääma mõõtmetesse 15 cm x 6 cm x 4 cm (+/-1 cm). Avatult pikkus 95 cm (+/-1 cm). Värvuse järgi eristatav reaalolukorras kasutatavast arteriaalseset žgutist. Tellitav ühekaupa.</t>
  </si>
  <si>
    <t>AS Semetron</t>
  </si>
  <si>
    <r>
      <t>Võrdlusühiku maksumus km-ta (</t>
    </r>
    <r>
      <rPr>
        <b/>
        <sz val="11"/>
        <color rgb="FF0070C0"/>
        <rFont val="Arial"/>
        <family val="2"/>
        <charset val="186"/>
      </rPr>
      <t>max 4 kohta</t>
    </r>
    <r>
      <rPr>
        <b/>
        <sz val="11"/>
        <rFont val="Arial"/>
        <family val="2"/>
        <charset val="186"/>
      </rPr>
      <t xml:space="preserve"> peale koma*,</t>
    </r>
    <r>
      <rPr>
        <b/>
        <sz val="11"/>
        <color rgb="FF0070C0"/>
        <rFont val="Arial"/>
        <family val="2"/>
        <charset val="186"/>
      </rPr>
      <t>kaetud valemiga</t>
    </r>
    <r>
      <rPr>
        <b/>
        <sz val="11"/>
        <rFont val="Arial"/>
        <family val="2"/>
        <charset val="186"/>
      </rPr>
      <t>: "pakeni hind" / "kogus pakendis")</t>
    </r>
  </si>
  <si>
    <t>Vastab standarditele EN 13727, EN 13624, EN 14348 ja EN 14476 ning Euroopa Parlamendi ja nõukogu määrusele (EL) 2017/745 (MDR). Meditsiiniinstrumentaariumi kõrgastme desinfektsiooniks ja keemiliseks sterilisatsiooniks olukorras, kui kuumsteriliseerimine ei ole võimalik. Lai toimespekter, toode peab toimima nii gramnegatiivsetesse kui grampositiivsetesse bakteritesse, tuberkuloositekitajasse, seentesse ja viirustesse (sh HBV, HSV, HIV, rota- ja adenoviirused). Instrumentide desinfitseerimiseks kuluv aeg mitte üle 60 min. Materjalisõbralik. Aldehüüdivaba. Vedelkontsentraat. Pakend 1000-2000 ml. </t>
  </si>
  <si>
    <t>Prognoositava aastase vajaduse kogumaksumus</t>
  </si>
  <si>
    <t>Lisa 4</t>
  </si>
  <si>
    <t>hankelepingu "Ravimite ja meditsiini kuluvahendite soetus" juurde</t>
  </si>
  <si>
    <t xml:space="preserve">Pakkumus kategooria II meditsiini kuluvahendid </t>
  </si>
  <si>
    <t xml:space="preserve">Nasofarüngeaaltoru </t>
  </si>
  <si>
    <t>Ilma libiaineta. Nina-neelutoru suurused CH 20-32 või sisemise läbimõõduga 4,5-9 mm. Peab saama kasutada teadvusel ja teadvuseta patsientidel okserefleksi esile kutsumata. Ühekaupa pakendatud, pakendis 10-30 tk.</t>
  </si>
  <si>
    <t xml:space="preserve"> Nasofarüngeaaltoru NasoClear CH 20, roheline. Ref. I7 038-95-004C. Nasofarüngeaaltoru NasoClear CH 22, roheline. Ref. I7 038-95-045C.  Nasofarüngeaaltoru NasoClear CH 24, must. Ref. I7 038-95-005C.  Nasofarüngeaaltoru NasoClear CH 26, must. Ref. I7 038-95-055C. Nasofarüngeaaltoru NasoClear CH 28, tumeroheline. Ref. I7 038-95-065C.Nasofarüngeaaltoru NasoClear CH 30, oranž. Ref. I7 038-95-007C.  Nasofarüngeaaltoru NasoClear CH 32, oranž. Ref. I7 038-95-075C.</t>
  </si>
  <si>
    <t>Ilma libiaineta. Nina-neelutoru suurused CH 20-32. Saab kasutada teadvusel ja teadvuseta patsientidel okserefleksi esile kutsumata. Ühekaupa pakendatud, müügipakendis 10 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</si>
</sst>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 &quot;€&quot;"/>
  </numFmts>
  <fonts count="20">
    <font>
      <sz val="11"/>
      <color theme="1"/>
      <name val="Calibri"/>
      <family val="2"/>
      <scheme val="minor"/>
    </font>
    <font>
      <sz val="11"/>
      <color rgb="FF006100"/>
      <name val="Calibri"/>
      <family val="2"/>
      <charset val="186"/>
      <scheme val="minor"/>
    </font>
    <font>
      <sz val="11"/>
      <name val="Arial"/>
      <family val="2"/>
      <charset val="186"/>
    </font>
    <font>
      <sz val="11"/>
      <color rgb="FFC00000"/>
      <name val="Arial"/>
      <family val="2"/>
      <charset val="186"/>
    </font>
    <font>
      <b/>
      <sz val="11"/>
      <name val="Arial"/>
      <family val="2"/>
      <charset val="186"/>
    </font>
    <font>
      <sz val="11"/>
      <color rgb="FF0070C0"/>
      <name val="Arial"/>
      <family val="2"/>
      <charset val="186"/>
    </font>
    <font>
      <sz val="10"/>
      <name val="Arial"/>
      <family val="2"/>
      <charset val="186"/>
    </font>
    <font>
      <b/>
      <sz val="11"/>
      <color rgb="FF0070C0"/>
      <name val="Arial"/>
      <family val="2"/>
      <charset val="186"/>
    </font>
    <font>
      <sz val="11"/>
      <color rgb="FF0070C0"/>
      <name val="Aptos Narrow"/>
      <charset val="1"/>
    </font>
    <font>
      <sz val="12"/>
      <color rgb="FF0070C0"/>
      <name val="Open Sans"/>
      <family val="2"/>
      <charset val="1"/>
    </font>
    <font>
      <sz val="12"/>
      <color rgb="FF0070C0"/>
      <name val="Open Sans"/>
      <charset val="1"/>
    </font>
    <font>
      <sz val="12"/>
      <color rgb="FF0070C0"/>
      <name val="Proxima-Nova"/>
      <family val="2"/>
      <charset val="1"/>
    </font>
    <font>
      <sz val="11"/>
      <color rgb="FF9C5700"/>
      <name val="Calibri"/>
      <family val="2"/>
      <charset val="186"/>
      <scheme val="minor"/>
    </font>
    <font>
      <b/>
      <sz val="11"/>
      <color theme="1"/>
      <name val="Calibri"/>
      <family val="2"/>
      <charset val="186"/>
      <scheme val="minor"/>
    </font>
    <font>
      <sz val="11"/>
      <name val="Calibri"/>
      <family val="2"/>
      <scheme val="minor"/>
    </font>
    <font>
      <sz val="11"/>
      <name val="Calibri"/>
      <family val="2"/>
      <charset val="186"/>
      <scheme val="minor"/>
    </font>
    <font>
      <strike/>
      <sz val="11"/>
      <name val="Arial"/>
      <family val="2"/>
      <charset val="186"/>
    </font>
    <font>
      <strike/>
      <sz val="11"/>
      <color rgb="FFC00000"/>
      <name val="Arial"/>
      <family val="2"/>
      <charset val="186"/>
    </font>
    <font>
      <strike/>
      <sz val="11"/>
      <color rgb="FF0070C0"/>
      <name val="Arial"/>
      <family val="2"/>
      <charset val="186"/>
    </font>
    <font>
      <strike/>
      <sz val="11"/>
      <color rgb="FF006100"/>
      <name val="Calibri"/>
      <family val="2"/>
      <charset val="186"/>
      <scheme val="minor"/>
    </font>
  </fonts>
  <fills count="5">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rgb="FFFFEB9C"/>
      </patternFill>
    </fill>
  </fills>
  <borders count="2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0" fontId="6" fillId="0" borderId="0"/>
    <xf numFmtId="0" fontId="12" fillId="4" borderId="0" applyNumberFormat="0" applyBorder="0" applyAlignment="0" applyProtection="0"/>
  </cellStyleXfs>
  <cellXfs count="85">
    <xf numFmtId="0" fontId="0" fillId="0" borderId="0" xfId="0"/>
    <xf numFmtId="0" fontId="2" fillId="0" borderId="0" xfId="0" applyFont="1" applyAlignment="1">
      <alignment vertical="top" wrapText="1"/>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0" xfId="0" applyFont="1" applyAlignment="1">
      <alignment vertical="top" wrapText="1"/>
    </xf>
    <xf numFmtId="0" fontId="4" fillId="3" borderId="1" xfId="0" applyFont="1" applyFill="1" applyBorder="1" applyAlignment="1">
      <alignment vertical="top" wrapText="1"/>
    </xf>
    <xf numFmtId="0" fontId="4" fillId="3" borderId="1" xfId="0" applyFont="1" applyFill="1" applyBorder="1" applyAlignment="1">
      <alignment horizontal="center" vertical="top" wrapText="1"/>
    </xf>
    <xf numFmtId="0" fontId="2" fillId="0" borderId="1" xfId="0" applyFont="1" applyBorder="1" applyAlignment="1">
      <alignment vertical="top" wrapText="1"/>
    </xf>
    <xf numFmtId="0" fontId="2" fillId="0" borderId="3" xfId="0" applyFont="1" applyBorder="1" applyAlignment="1">
      <alignment horizontal="center" vertical="top" wrapText="1"/>
    </xf>
    <xf numFmtId="0" fontId="2" fillId="3" borderId="1" xfId="0" applyFont="1" applyFill="1" applyBorder="1" applyAlignment="1">
      <alignment horizontal="center" vertical="top"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7" fillId="3" borderId="1" xfId="0" applyFont="1" applyFill="1" applyBorder="1" applyAlignment="1">
      <alignment vertical="top" wrapText="1"/>
    </xf>
    <xf numFmtId="0" fontId="2"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2" fillId="3" borderId="5" xfId="0" applyFont="1" applyFill="1" applyBorder="1" applyAlignment="1">
      <alignment horizontal="center" vertical="top" wrapText="1"/>
    </xf>
    <xf numFmtId="0" fontId="4" fillId="3" borderId="5" xfId="0" applyFont="1" applyFill="1" applyBorder="1" applyAlignment="1">
      <alignment horizontal="left" vertical="top" wrapText="1"/>
    </xf>
    <xf numFmtId="0" fontId="7" fillId="3" borderId="5" xfId="0" applyFont="1" applyFill="1" applyBorder="1" applyAlignment="1">
      <alignment horizontal="left" vertical="top" wrapText="1"/>
    </xf>
    <xf numFmtId="0" fontId="4" fillId="3" borderId="5" xfId="0" applyFont="1" applyFill="1" applyBorder="1" applyAlignment="1">
      <alignment horizontal="center" vertical="top" wrapText="1"/>
    </xf>
    <xf numFmtId="0" fontId="4" fillId="3" borderId="13" xfId="0" applyFont="1" applyFill="1" applyBorder="1" applyAlignment="1">
      <alignment horizontal="center" vertical="top" wrapText="1"/>
    </xf>
    <xf numFmtId="0" fontId="3" fillId="0" borderId="2"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7" xfId="0" applyFont="1" applyFill="1" applyBorder="1" applyAlignment="1">
      <alignment horizontal="center" vertical="top" wrapText="1"/>
    </xf>
    <xf numFmtId="0" fontId="4" fillId="0" borderId="20" xfId="0" applyFont="1" applyBorder="1" applyAlignment="1">
      <alignment horizontal="center" vertical="top" wrapText="1"/>
    </xf>
    <xf numFmtId="0" fontId="4" fillId="0" borderId="15" xfId="0" applyFont="1" applyBorder="1" applyAlignment="1">
      <alignment horizontal="center" vertical="top" wrapText="1"/>
    </xf>
    <xf numFmtId="0" fontId="7" fillId="3" borderId="12" xfId="0" applyFont="1" applyFill="1" applyBorder="1" applyAlignment="1">
      <alignment vertical="top" wrapText="1"/>
    </xf>
    <xf numFmtId="0" fontId="7" fillId="3" borderId="12" xfId="0" applyFont="1" applyFill="1" applyBorder="1" applyAlignment="1">
      <alignment horizontal="left" vertical="top" wrapText="1"/>
    </xf>
    <xf numFmtId="0" fontId="4" fillId="3" borderId="13" xfId="0" applyFont="1" applyFill="1" applyBorder="1" applyAlignment="1">
      <alignment horizontal="left" vertical="top" wrapText="1"/>
    </xf>
    <xf numFmtId="0" fontId="7" fillId="3" borderId="21" xfId="0" applyFont="1" applyFill="1" applyBorder="1" applyAlignment="1">
      <alignment horizontal="left" vertical="top" wrapText="1"/>
    </xf>
    <xf numFmtId="0" fontId="4" fillId="3" borderId="14"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1" xfId="0" applyFont="1" applyFill="1" applyBorder="1" applyAlignment="1">
      <alignment horizontal="left" vertical="top" wrapText="1"/>
    </xf>
    <xf numFmtId="4" fontId="5" fillId="0" borderId="1" xfId="0" applyNumberFormat="1" applyFont="1" applyFill="1" applyBorder="1" applyAlignment="1">
      <alignment horizontal="center" vertical="top" wrapText="1"/>
    </xf>
    <xf numFmtId="0" fontId="5" fillId="0" borderId="12" xfId="0" applyFont="1" applyFill="1" applyBorder="1" applyAlignment="1">
      <alignment wrapText="1"/>
    </xf>
    <xf numFmtId="0" fontId="5" fillId="0" borderId="1" xfId="0" applyFont="1" applyFill="1" applyBorder="1" applyAlignment="1">
      <alignment wrapText="1"/>
    </xf>
    <xf numFmtId="0" fontId="5" fillId="0" borderId="3" xfId="0" applyFont="1" applyFill="1" applyBorder="1" applyAlignment="1">
      <alignment wrapText="1"/>
    </xf>
    <xf numFmtId="0" fontId="5" fillId="0" borderId="12" xfId="0" applyFont="1" applyFill="1" applyBorder="1" applyAlignment="1">
      <alignment vertical="top" wrapText="1"/>
    </xf>
    <xf numFmtId="0" fontId="5" fillId="0" borderId="1" xfId="0" applyFont="1" applyFill="1" applyBorder="1" applyAlignment="1">
      <alignment vertical="top" wrapText="1"/>
    </xf>
    <xf numFmtId="0" fontId="5" fillId="0" borderId="3" xfId="0" applyFont="1" applyFill="1" applyBorder="1" applyAlignment="1">
      <alignment horizontal="left" vertical="top" wrapText="1"/>
    </xf>
    <xf numFmtId="0" fontId="5" fillId="0" borderId="12" xfId="0" applyFont="1" applyFill="1" applyBorder="1" applyAlignment="1">
      <alignment horizontal="center" vertical="top" wrapText="1"/>
    </xf>
    <xf numFmtId="0" fontId="5" fillId="0" borderId="1" xfId="0" applyFont="1" applyFill="1" applyBorder="1" applyAlignment="1">
      <alignment horizontal="center" vertical="top" wrapText="1"/>
    </xf>
    <xf numFmtId="0" fontId="8" fillId="0" borderId="0" xfId="0" applyFont="1" applyFill="1" applyBorder="1"/>
    <xf numFmtId="0" fontId="5" fillId="0" borderId="0" xfId="0" applyFont="1" applyFill="1" applyBorder="1" applyAlignment="1">
      <alignment horizontal="center" vertical="center" wrapText="1"/>
    </xf>
    <xf numFmtId="0" fontId="9" fillId="0" borderId="16" xfId="0" applyFont="1" applyFill="1" applyBorder="1"/>
    <xf numFmtId="0" fontId="10" fillId="0" borderId="0" xfId="0" applyFont="1" applyFill="1" applyBorder="1"/>
    <xf numFmtId="0" fontId="11" fillId="0" borderId="16" xfId="0" applyFont="1" applyFill="1" applyBorder="1" applyAlignment="1">
      <alignment wrapText="1"/>
    </xf>
    <xf numFmtId="0" fontId="13" fillId="0" borderId="0" xfId="0" applyFont="1"/>
    <xf numFmtId="164" fontId="1" fillId="2" borderId="13" xfId="1" applyNumberFormat="1" applyBorder="1" applyAlignment="1">
      <alignment horizontal="center" vertical="top" wrapText="1"/>
    </xf>
    <xf numFmtId="0" fontId="4" fillId="0" borderId="0" xfId="0" applyFont="1" applyAlignment="1">
      <alignment horizontal="left" vertical="center" indent="2"/>
    </xf>
    <xf numFmtId="0" fontId="14" fillId="0" borderId="0" xfId="0" applyFont="1"/>
    <xf numFmtId="0" fontId="3" fillId="0" borderId="1" xfId="0" applyFont="1" applyBorder="1" applyAlignment="1">
      <alignment horizontal="center" vertical="top" wrapText="1"/>
    </xf>
    <xf numFmtId="0" fontId="3" fillId="3" borderId="1" xfId="0" applyFont="1" applyFill="1" applyBorder="1" applyAlignment="1">
      <alignment horizontal="center" vertical="top" wrapText="1"/>
    </xf>
    <xf numFmtId="0" fontId="3" fillId="3" borderId="5" xfId="0" applyFont="1" applyFill="1" applyBorder="1" applyAlignment="1">
      <alignment horizontal="center" vertical="top" wrapText="1"/>
    </xf>
    <xf numFmtId="0" fontId="15" fillId="0" borderId="1" xfId="3" applyFont="1" applyFill="1" applyBorder="1" applyAlignment="1">
      <alignment horizontal="center" vertical="top" wrapText="1"/>
    </xf>
    <xf numFmtId="165" fontId="0" fillId="0" borderId="0" xfId="0" applyNumberFormat="1" applyAlignment="1">
      <alignment horizontal="right"/>
    </xf>
    <xf numFmtId="165" fontId="0" fillId="0" borderId="0" xfId="0" applyNumberFormat="1"/>
    <xf numFmtId="165" fontId="2" fillId="0" borderId="0" xfId="0" applyNumberFormat="1" applyFont="1" applyAlignment="1">
      <alignment vertical="top" wrapText="1"/>
    </xf>
    <xf numFmtId="165" fontId="4" fillId="0" borderId="1" xfId="0" applyNumberFormat="1" applyFont="1" applyBorder="1" applyAlignment="1">
      <alignment horizontal="center" vertical="top" wrapText="1"/>
    </xf>
    <xf numFmtId="165" fontId="4" fillId="3" borderId="1" xfId="0" applyNumberFormat="1" applyFont="1" applyFill="1" applyBorder="1" applyAlignment="1">
      <alignment horizontal="center" vertical="top" wrapText="1"/>
    </xf>
    <xf numFmtId="165" fontId="2" fillId="0" borderId="1" xfId="0" applyNumberFormat="1" applyFont="1" applyBorder="1" applyAlignment="1">
      <alignment vertical="top" wrapText="1"/>
    </xf>
    <xf numFmtId="165" fontId="2" fillId="0" borderId="8" xfId="0" applyNumberFormat="1" applyFont="1" applyFill="1" applyBorder="1" applyAlignment="1">
      <alignment vertical="top" wrapText="1"/>
    </xf>
    <xf numFmtId="0" fontId="16" fillId="0" borderId="1" xfId="0" applyFont="1" applyBorder="1" applyAlignment="1">
      <alignment horizontal="center" vertical="top" wrapText="1"/>
    </xf>
    <xf numFmtId="0" fontId="16" fillId="0" borderId="1" xfId="0" applyFont="1" applyBorder="1" applyAlignment="1">
      <alignment vertical="top" wrapText="1"/>
    </xf>
    <xf numFmtId="0" fontId="16" fillId="0" borderId="1" xfId="0" applyFont="1" applyBorder="1" applyAlignment="1">
      <alignment horizontal="center" vertical="top"/>
    </xf>
    <xf numFmtId="0" fontId="17" fillId="0" borderId="2" xfId="0" applyFont="1" applyBorder="1" applyAlignment="1">
      <alignment horizontal="center" vertical="top" wrapText="1"/>
    </xf>
    <xf numFmtId="0" fontId="18" fillId="0" borderId="12" xfId="0" applyFont="1" applyFill="1" applyBorder="1" applyAlignment="1">
      <alignment vertical="top" wrapText="1"/>
    </xf>
    <xf numFmtId="0" fontId="18" fillId="0" borderId="1" xfId="0" applyFont="1" applyFill="1" applyBorder="1" applyAlignment="1">
      <alignment vertical="top" wrapText="1"/>
    </xf>
    <xf numFmtId="4" fontId="18" fillId="0" borderId="1" xfId="0" applyNumberFormat="1" applyFont="1" applyFill="1" applyBorder="1" applyAlignment="1">
      <alignment horizontal="center" vertical="top" wrapText="1"/>
    </xf>
    <xf numFmtId="164" fontId="19" fillId="2" borderId="13" xfId="1" applyNumberFormat="1" applyFont="1" applyBorder="1" applyAlignment="1">
      <alignment horizontal="center" vertical="top" wrapText="1"/>
    </xf>
    <xf numFmtId="0" fontId="17" fillId="0" borderId="1" xfId="0" applyFont="1" applyBorder="1" applyAlignment="1">
      <alignment horizontal="center" vertical="top" wrapText="1"/>
    </xf>
    <xf numFmtId="165" fontId="16" fillId="0" borderId="1" xfId="0" applyNumberFormat="1" applyFont="1" applyBorder="1" applyAlignment="1">
      <alignment vertical="top" wrapText="1"/>
    </xf>
    <xf numFmtId="0" fontId="16" fillId="0" borderId="0" xfId="0" applyFont="1" applyAlignment="1">
      <alignment vertical="top" wrapText="1"/>
    </xf>
    <xf numFmtId="0" fontId="16" fillId="0" borderId="1" xfId="0" applyFont="1" applyBorder="1" applyAlignment="1">
      <alignment horizontal="left" vertical="top" wrapText="1"/>
    </xf>
    <xf numFmtId="0" fontId="18" fillId="0" borderId="17" xfId="0" applyFont="1" applyFill="1" applyBorder="1" applyAlignment="1">
      <alignment vertical="top" wrapText="1"/>
    </xf>
    <xf numFmtId="0" fontId="18" fillId="0" borderId="18" xfId="0" applyFont="1" applyFill="1" applyBorder="1" applyAlignment="1">
      <alignment vertical="top" wrapText="1"/>
    </xf>
    <xf numFmtId="4" fontId="18" fillId="0" borderId="18" xfId="0" applyNumberFormat="1" applyFont="1" applyFill="1" applyBorder="1" applyAlignment="1">
      <alignment horizontal="center" vertical="top" wrapText="1"/>
    </xf>
    <xf numFmtId="164" fontId="19" fillId="2" borderId="19" xfId="1" applyNumberFormat="1" applyFont="1" applyBorder="1" applyAlignment="1">
      <alignment horizontal="center" vertical="top" wrapText="1"/>
    </xf>
    <xf numFmtId="0" fontId="2" fillId="0" borderId="12" xfId="0" applyFont="1" applyBorder="1" applyAlignment="1">
      <alignment horizontal="center" vertical="top" wrapText="1"/>
    </xf>
    <xf numFmtId="0" fontId="3" fillId="0" borderId="13" xfId="0" applyFont="1" applyBorder="1" applyAlignment="1">
      <alignment horizontal="center" vertical="top" wrapText="1"/>
    </xf>
    <xf numFmtId="0" fontId="1" fillId="2" borderId="9" xfId="1" applyBorder="1" applyAlignment="1">
      <alignment horizontal="center" vertical="top" wrapText="1"/>
    </xf>
    <xf numFmtId="0" fontId="1" fillId="2" borderId="10" xfId="1" applyBorder="1" applyAlignment="1">
      <alignment horizontal="center" vertical="top" wrapText="1"/>
    </xf>
    <xf numFmtId="0" fontId="1" fillId="2" borderId="11" xfId="1" applyBorder="1" applyAlignment="1">
      <alignment horizontal="center" vertical="top" wrapText="1"/>
    </xf>
  </cellXfs>
  <cellStyles count="4">
    <cellStyle name="Good" xfId="1" builtinId="26"/>
    <cellStyle name="Neutral" xfId="3" builtinId="28"/>
    <cellStyle name="Normal" xfId="0" builtinId="0"/>
    <cellStyle name="Normal 2 2" xfId="2" xr:uid="{FBBA1F29-4EF3-4515-96A6-600678E589C6}"/>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EAB5-4CC5-4407-B0D1-2DE2F4447D83}">
  <dimension ref="A1:N59"/>
  <sheetViews>
    <sheetView tabSelected="1" zoomScaleNormal="100" workbookViewId="0">
      <selection activeCell="P25" sqref="P25"/>
    </sheetView>
  </sheetViews>
  <sheetFormatPr defaultRowHeight="15"/>
  <cols>
    <col min="1" max="1" width="9.5703125" style="52" customWidth="1"/>
    <col min="2" max="2" width="30.85546875" style="52" customWidth="1"/>
    <col min="3" max="3" width="31.5703125" style="52" customWidth="1"/>
    <col min="4" max="4" width="10.85546875" style="52" customWidth="1"/>
    <col min="5" max="5" width="9" customWidth="1"/>
    <col min="6" max="7" width="9.140625" customWidth="1"/>
    <col min="8" max="9" width="9.5703125" customWidth="1"/>
    <col min="10" max="10" width="9.5703125" style="49" customWidth="1"/>
    <col min="11" max="11" width="13.28515625" bestFit="1" customWidth="1"/>
    <col min="13" max="13" width="12.42578125" style="58" bestFit="1" customWidth="1"/>
  </cols>
  <sheetData>
    <row r="1" spans="1:13">
      <c r="A1" s="52" t="s">
        <v>188</v>
      </c>
      <c r="M1" s="57" t="s">
        <v>186</v>
      </c>
    </row>
    <row r="2" spans="1:13">
      <c r="M2" s="57" t="s">
        <v>187</v>
      </c>
    </row>
    <row r="6" spans="1:13" ht="15.75" thickBot="1"/>
    <row r="7" spans="1:13" s="1" customFormat="1" ht="15" customHeight="1" thickBot="1">
      <c r="A7" s="51"/>
      <c r="D7" s="7"/>
      <c r="E7" s="14"/>
      <c r="F7" s="82" t="s">
        <v>182</v>
      </c>
      <c r="G7" s="83"/>
      <c r="H7" s="83"/>
      <c r="I7" s="83"/>
      <c r="J7" s="84"/>
      <c r="M7" s="59"/>
    </row>
    <row r="8" spans="1:13" s="6" customFormat="1" ht="108" customHeight="1">
      <c r="A8" s="4" t="s">
        <v>0</v>
      </c>
      <c r="B8" s="4" t="s">
        <v>1</v>
      </c>
      <c r="C8" s="4" t="s">
        <v>2</v>
      </c>
      <c r="D8" s="5" t="s">
        <v>7</v>
      </c>
      <c r="E8" s="23" t="s">
        <v>8</v>
      </c>
      <c r="F8" s="26" t="s">
        <v>3</v>
      </c>
      <c r="G8" s="12" t="s">
        <v>4</v>
      </c>
      <c r="H8" s="13" t="s">
        <v>5</v>
      </c>
      <c r="I8" s="12" t="s">
        <v>6</v>
      </c>
      <c r="J8" s="27" t="s">
        <v>183</v>
      </c>
      <c r="K8" s="5" t="s">
        <v>7</v>
      </c>
      <c r="L8" s="53" t="s">
        <v>8</v>
      </c>
      <c r="M8" s="60" t="s">
        <v>185</v>
      </c>
    </row>
    <row r="9" spans="1:13" s="6" customFormat="1" ht="15" customHeight="1">
      <c r="A9" s="8" t="s">
        <v>9</v>
      </c>
      <c r="B9" s="7" t="s">
        <v>10</v>
      </c>
      <c r="C9" s="7"/>
      <c r="D9" s="8"/>
      <c r="E9" s="24"/>
      <c r="F9" s="28"/>
      <c r="G9" s="14"/>
      <c r="H9" s="8"/>
      <c r="I9" s="7"/>
      <c r="J9" s="22"/>
      <c r="K9" s="8"/>
      <c r="L9" s="54"/>
      <c r="M9" s="61"/>
    </row>
    <row r="10" spans="1:13" s="1" customFormat="1" ht="15" customHeight="1">
      <c r="A10" s="3">
        <v>281</v>
      </c>
      <c r="B10" s="15" t="s">
        <v>11</v>
      </c>
      <c r="C10" s="15" t="s">
        <v>12</v>
      </c>
      <c r="D10" s="3" t="s">
        <v>13</v>
      </c>
      <c r="E10" s="23">
        <v>300</v>
      </c>
      <c r="F10" s="36" t="s">
        <v>106</v>
      </c>
      <c r="G10" s="34" t="s">
        <v>107</v>
      </c>
      <c r="H10" s="37">
        <v>1.9</v>
      </c>
      <c r="I10" s="38">
        <v>1</v>
      </c>
      <c r="J10" s="50">
        <f t="shared" ref="J10:J17" si="0">H10/I10</f>
        <v>1.9</v>
      </c>
      <c r="K10" s="3" t="s">
        <v>13</v>
      </c>
      <c r="L10" s="53">
        <v>300</v>
      </c>
      <c r="M10" s="62">
        <f>L10*J10</f>
        <v>570</v>
      </c>
    </row>
    <row r="11" spans="1:13" s="1" customFormat="1" ht="15" customHeight="1">
      <c r="A11" s="3">
        <v>291</v>
      </c>
      <c r="B11" s="15" t="s">
        <v>15</v>
      </c>
      <c r="C11" s="15" t="s">
        <v>16</v>
      </c>
      <c r="D11" s="3" t="s">
        <v>14</v>
      </c>
      <c r="E11" s="23">
        <v>33000</v>
      </c>
      <c r="F11" s="36" t="s">
        <v>108</v>
      </c>
      <c r="G11" s="34" t="s">
        <v>109</v>
      </c>
      <c r="H11" s="38">
        <v>1.35</v>
      </c>
      <c r="I11" s="35">
        <v>50</v>
      </c>
      <c r="J11" s="50">
        <f t="shared" si="0"/>
        <v>2.7000000000000003E-2</v>
      </c>
      <c r="K11" s="3" t="s">
        <v>14</v>
      </c>
      <c r="L11" s="53">
        <v>33000</v>
      </c>
      <c r="M11" s="62">
        <f t="shared" ref="M11:M50" si="1">L11*J11</f>
        <v>891.00000000000011</v>
      </c>
    </row>
    <row r="12" spans="1:13" s="1" customFormat="1" ht="15" customHeight="1">
      <c r="A12" s="56">
        <v>311</v>
      </c>
      <c r="B12" s="15" t="s">
        <v>17</v>
      </c>
      <c r="C12" s="15" t="s">
        <v>18</v>
      </c>
      <c r="D12" s="3" t="s">
        <v>14</v>
      </c>
      <c r="E12" s="23">
        <v>1500</v>
      </c>
      <c r="F12" s="33" t="s">
        <v>110</v>
      </c>
      <c r="G12" s="34" t="s">
        <v>111</v>
      </c>
      <c r="H12" s="35">
        <v>0.9</v>
      </c>
      <c r="I12" s="35">
        <v>1</v>
      </c>
      <c r="J12" s="50">
        <f t="shared" si="0"/>
        <v>0.9</v>
      </c>
      <c r="K12" s="3" t="s">
        <v>14</v>
      </c>
      <c r="L12" s="53">
        <v>1500</v>
      </c>
      <c r="M12" s="62">
        <f t="shared" si="1"/>
        <v>1350</v>
      </c>
    </row>
    <row r="13" spans="1:13" s="1" customFormat="1" ht="15" customHeight="1">
      <c r="A13" s="3">
        <v>316</v>
      </c>
      <c r="B13" s="15" t="s">
        <v>19</v>
      </c>
      <c r="C13" s="15" t="s">
        <v>20</v>
      </c>
      <c r="D13" s="3" t="s">
        <v>14</v>
      </c>
      <c r="E13" s="23">
        <v>17000</v>
      </c>
      <c r="F13" s="33" t="s">
        <v>112</v>
      </c>
      <c r="G13" s="44" t="s">
        <v>113</v>
      </c>
      <c r="H13" s="35">
        <v>8.5</v>
      </c>
      <c r="I13" s="35">
        <v>500</v>
      </c>
      <c r="J13" s="50">
        <f t="shared" si="0"/>
        <v>1.7000000000000001E-2</v>
      </c>
      <c r="K13" s="3" t="s">
        <v>14</v>
      </c>
      <c r="L13" s="53">
        <v>17000</v>
      </c>
      <c r="M13" s="62">
        <f t="shared" si="1"/>
        <v>289</v>
      </c>
    </row>
    <row r="14" spans="1:13" s="1" customFormat="1" ht="15" customHeight="1">
      <c r="A14" s="3">
        <v>326</v>
      </c>
      <c r="B14" s="9" t="s">
        <v>21</v>
      </c>
      <c r="C14" s="9" t="s">
        <v>22</v>
      </c>
      <c r="D14" s="3" t="s">
        <v>13</v>
      </c>
      <c r="E14" s="23">
        <v>4600</v>
      </c>
      <c r="F14" s="39" t="s">
        <v>114</v>
      </c>
      <c r="G14" s="40" t="s">
        <v>115</v>
      </c>
      <c r="H14" s="35">
        <v>1.29</v>
      </c>
      <c r="I14" s="35">
        <v>20</v>
      </c>
      <c r="J14" s="50">
        <f t="shared" si="0"/>
        <v>6.4500000000000002E-2</v>
      </c>
      <c r="K14" s="3" t="s">
        <v>13</v>
      </c>
      <c r="L14" s="53">
        <v>4600</v>
      </c>
      <c r="M14" s="62">
        <f t="shared" si="1"/>
        <v>296.7</v>
      </c>
    </row>
    <row r="15" spans="1:13" s="1" customFormat="1" ht="15" customHeight="1">
      <c r="A15" s="3">
        <v>329</v>
      </c>
      <c r="B15" s="9" t="s">
        <v>23</v>
      </c>
      <c r="C15" s="9" t="s">
        <v>24</v>
      </c>
      <c r="D15" s="3" t="s">
        <v>13</v>
      </c>
      <c r="E15" s="23">
        <v>7600</v>
      </c>
      <c r="F15" s="39" t="s">
        <v>116</v>
      </c>
      <c r="G15" s="40" t="s">
        <v>117</v>
      </c>
      <c r="H15" s="35">
        <v>2.7</v>
      </c>
      <c r="I15" s="35">
        <v>20</v>
      </c>
      <c r="J15" s="50">
        <f t="shared" si="0"/>
        <v>0.13500000000000001</v>
      </c>
      <c r="K15" s="3" t="s">
        <v>13</v>
      </c>
      <c r="L15" s="53">
        <v>7600</v>
      </c>
      <c r="M15" s="62">
        <f t="shared" si="1"/>
        <v>1026</v>
      </c>
    </row>
    <row r="16" spans="1:13" s="1" customFormat="1" ht="15" customHeight="1">
      <c r="A16" s="3">
        <v>330</v>
      </c>
      <c r="B16" s="9" t="s">
        <v>25</v>
      </c>
      <c r="C16" s="9" t="s">
        <v>26</v>
      </c>
      <c r="D16" s="3" t="s">
        <v>14</v>
      </c>
      <c r="E16" s="23">
        <v>100</v>
      </c>
      <c r="F16" s="39" t="s">
        <v>118</v>
      </c>
      <c r="G16" s="40" t="s">
        <v>119</v>
      </c>
      <c r="H16" s="35">
        <v>1.5</v>
      </c>
      <c r="I16" s="35">
        <v>1</v>
      </c>
      <c r="J16" s="50">
        <f>H16/I16</f>
        <v>1.5</v>
      </c>
      <c r="K16" s="3" t="s">
        <v>14</v>
      </c>
      <c r="L16" s="53">
        <v>100</v>
      </c>
      <c r="M16" s="62">
        <f t="shared" si="1"/>
        <v>150</v>
      </c>
    </row>
    <row r="17" spans="1:14" s="1" customFormat="1" ht="15" customHeight="1">
      <c r="A17" s="3">
        <v>342</v>
      </c>
      <c r="B17" s="9" t="s">
        <v>27</v>
      </c>
      <c r="C17" s="9" t="s">
        <v>28</v>
      </c>
      <c r="D17" s="3" t="s">
        <v>14</v>
      </c>
      <c r="E17" s="23">
        <v>5</v>
      </c>
      <c r="F17" s="39" t="s">
        <v>120</v>
      </c>
      <c r="G17" s="40" t="s">
        <v>28</v>
      </c>
      <c r="H17" s="35">
        <v>1.9</v>
      </c>
      <c r="I17" s="35">
        <v>1</v>
      </c>
      <c r="J17" s="50">
        <f t="shared" si="0"/>
        <v>1.9</v>
      </c>
      <c r="K17" s="3" t="s">
        <v>14</v>
      </c>
      <c r="L17" s="53">
        <v>5</v>
      </c>
      <c r="M17" s="62">
        <f t="shared" si="1"/>
        <v>9.5</v>
      </c>
    </row>
    <row r="18" spans="1:14" s="1" customFormat="1" ht="15" customHeight="1">
      <c r="A18" s="8" t="s">
        <v>9</v>
      </c>
      <c r="B18" s="16" t="s">
        <v>29</v>
      </c>
      <c r="C18" s="16"/>
      <c r="D18" s="16"/>
      <c r="E18" s="24"/>
      <c r="F18" s="29"/>
      <c r="G18" s="17"/>
      <c r="H18" s="8"/>
      <c r="I18" s="16"/>
      <c r="J18" s="30"/>
      <c r="K18" s="16"/>
      <c r="L18" s="54"/>
      <c r="M18" s="61"/>
    </row>
    <row r="19" spans="1:14" s="1" customFormat="1" ht="15" customHeight="1">
      <c r="A19" s="3">
        <v>349</v>
      </c>
      <c r="B19" s="15" t="s">
        <v>30</v>
      </c>
      <c r="C19" s="15" t="s">
        <v>31</v>
      </c>
      <c r="D19" s="10" t="s">
        <v>14</v>
      </c>
      <c r="E19" s="23">
        <v>400</v>
      </c>
      <c r="F19" s="33" t="s">
        <v>121</v>
      </c>
      <c r="G19" s="45" t="s">
        <v>122</v>
      </c>
      <c r="H19" s="35">
        <v>20</v>
      </c>
      <c r="I19" s="35">
        <v>25</v>
      </c>
      <c r="J19" s="50">
        <f>H19/I19</f>
        <v>0.8</v>
      </c>
      <c r="K19" s="10" t="s">
        <v>14</v>
      </c>
      <c r="L19" s="53">
        <v>400</v>
      </c>
      <c r="M19" s="62">
        <f t="shared" si="1"/>
        <v>320</v>
      </c>
    </row>
    <row r="20" spans="1:14" s="1" customFormat="1" ht="15" customHeight="1">
      <c r="A20" s="3">
        <v>350</v>
      </c>
      <c r="B20" s="15" t="s">
        <v>30</v>
      </c>
      <c r="C20" s="15" t="s">
        <v>32</v>
      </c>
      <c r="D20" s="10" t="s">
        <v>14</v>
      </c>
      <c r="E20" s="23">
        <v>200</v>
      </c>
      <c r="F20" s="33" t="s">
        <v>123</v>
      </c>
      <c r="G20" s="41" t="s">
        <v>124</v>
      </c>
      <c r="H20" s="35">
        <v>70</v>
      </c>
      <c r="I20" s="35">
        <v>100</v>
      </c>
      <c r="J20" s="50">
        <f>H20/I20</f>
        <v>0.7</v>
      </c>
      <c r="K20" s="10" t="s">
        <v>14</v>
      </c>
      <c r="L20" s="53">
        <v>200</v>
      </c>
      <c r="M20" s="62">
        <f t="shared" si="1"/>
        <v>140</v>
      </c>
    </row>
    <row r="21" spans="1:14" s="1" customFormat="1" ht="15" customHeight="1">
      <c r="A21" s="3">
        <v>353</v>
      </c>
      <c r="B21" s="9" t="s">
        <v>33</v>
      </c>
      <c r="C21" s="9" t="s">
        <v>34</v>
      </c>
      <c r="D21" s="10" t="s">
        <v>35</v>
      </c>
      <c r="E21" s="23">
        <v>10</v>
      </c>
      <c r="F21" s="39" t="s">
        <v>125</v>
      </c>
      <c r="G21" s="44" t="s">
        <v>34</v>
      </c>
      <c r="H21" s="35">
        <v>17.2</v>
      </c>
      <c r="I21" s="35">
        <v>1</v>
      </c>
      <c r="J21" s="50">
        <f t="shared" ref="J21:J28" si="2">H21/I21</f>
        <v>17.2</v>
      </c>
      <c r="K21" s="10" t="s">
        <v>35</v>
      </c>
      <c r="L21" s="53">
        <v>10</v>
      </c>
      <c r="M21" s="62">
        <f t="shared" si="1"/>
        <v>172</v>
      </c>
    </row>
    <row r="22" spans="1:14" s="1" customFormat="1" ht="15" customHeight="1">
      <c r="A22" s="3">
        <v>355</v>
      </c>
      <c r="B22" s="9" t="s">
        <v>33</v>
      </c>
      <c r="C22" s="9" t="s">
        <v>36</v>
      </c>
      <c r="D22" s="10" t="s">
        <v>35</v>
      </c>
      <c r="E22" s="23">
        <v>5</v>
      </c>
      <c r="F22" s="39" t="s">
        <v>126</v>
      </c>
      <c r="G22" s="44" t="s">
        <v>36</v>
      </c>
      <c r="H22" s="35">
        <v>31.06</v>
      </c>
      <c r="I22" s="35">
        <v>1</v>
      </c>
      <c r="J22" s="50">
        <f t="shared" si="2"/>
        <v>31.06</v>
      </c>
      <c r="K22" s="10" t="s">
        <v>35</v>
      </c>
      <c r="L22" s="53">
        <v>5</v>
      </c>
      <c r="M22" s="62">
        <f t="shared" si="1"/>
        <v>155.29999999999998</v>
      </c>
    </row>
    <row r="23" spans="1:14" s="1" customFormat="1" ht="15" customHeight="1">
      <c r="A23" s="3">
        <v>359</v>
      </c>
      <c r="B23" s="9" t="s">
        <v>37</v>
      </c>
      <c r="C23" s="9" t="s">
        <v>38</v>
      </c>
      <c r="D23" s="10" t="s">
        <v>14</v>
      </c>
      <c r="E23" s="23">
        <v>1000</v>
      </c>
      <c r="F23" s="39" t="s">
        <v>127</v>
      </c>
      <c r="G23" s="44" t="s">
        <v>128</v>
      </c>
      <c r="H23" s="35">
        <v>8.5</v>
      </c>
      <c r="I23" s="35">
        <v>1</v>
      </c>
      <c r="J23" s="50">
        <f t="shared" si="2"/>
        <v>8.5</v>
      </c>
      <c r="K23" s="10" t="s">
        <v>14</v>
      </c>
      <c r="L23" s="53">
        <v>1000</v>
      </c>
      <c r="M23" s="62">
        <f t="shared" si="1"/>
        <v>8500</v>
      </c>
    </row>
    <row r="24" spans="1:14" s="1" customFormat="1" ht="15" customHeight="1">
      <c r="A24" s="3">
        <v>360</v>
      </c>
      <c r="B24" s="9" t="s">
        <v>39</v>
      </c>
      <c r="C24" s="9" t="s">
        <v>40</v>
      </c>
      <c r="D24" s="10" t="s">
        <v>14</v>
      </c>
      <c r="E24" s="23">
        <v>75</v>
      </c>
      <c r="F24" s="39" t="s">
        <v>129</v>
      </c>
      <c r="G24" s="40" t="s">
        <v>130</v>
      </c>
      <c r="H24" s="35">
        <v>3.1</v>
      </c>
      <c r="I24" s="35">
        <v>1</v>
      </c>
      <c r="J24" s="50">
        <f t="shared" si="2"/>
        <v>3.1</v>
      </c>
      <c r="K24" s="10" t="s">
        <v>14</v>
      </c>
      <c r="L24" s="53">
        <v>75</v>
      </c>
      <c r="M24" s="62">
        <f t="shared" si="1"/>
        <v>232.5</v>
      </c>
    </row>
    <row r="25" spans="1:14" s="1" customFormat="1" ht="15" customHeight="1">
      <c r="A25" s="3">
        <v>385</v>
      </c>
      <c r="B25" s="9" t="s">
        <v>43</v>
      </c>
      <c r="C25" s="9" t="s">
        <v>44</v>
      </c>
      <c r="D25" s="2" t="s">
        <v>14</v>
      </c>
      <c r="E25" s="23">
        <v>250</v>
      </c>
      <c r="F25" s="39" t="s">
        <v>131</v>
      </c>
      <c r="G25" s="40" t="s">
        <v>132</v>
      </c>
      <c r="H25" s="35">
        <v>0.45</v>
      </c>
      <c r="I25" s="35">
        <v>1</v>
      </c>
      <c r="J25" s="50">
        <f t="shared" ref="J25" si="3">H25/I25</f>
        <v>0.45</v>
      </c>
      <c r="K25" s="2" t="s">
        <v>14</v>
      </c>
      <c r="L25" s="53">
        <v>250</v>
      </c>
      <c r="M25" s="62">
        <f t="shared" si="1"/>
        <v>112.5</v>
      </c>
    </row>
    <row r="26" spans="1:14" s="74" customFormat="1" ht="15" customHeight="1">
      <c r="A26" s="64">
        <v>393</v>
      </c>
      <c r="B26" s="65" t="s">
        <v>45</v>
      </c>
      <c r="C26" s="65" t="s">
        <v>46</v>
      </c>
      <c r="D26" s="66" t="s">
        <v>14</v>
      </c>
      <c r="E26" s="67">
        <v>80</v>
      </c>
      <c r="F26" s="68" t="s">
        <v>133</v>
      </c>
      <c r="G26" s="69" t="s">
        <v>134</v>
      </c>
      <c r="H26" s="70">
        <v>160</v>
      </c>
      <c r="I26" s="70">
        <v>4</v>
      </c>
      <c r="J26" s="71">
        <f t="shared" si="2"/>
        <v>40</v>
      </c>
      <c r="K26" s="66" t="s">
        <v>14</v>
      </c>
      <c r="L26" s="72">
        <v>80</v>
      </c>
      <c r="M26" s="73">
        <f t="shared" si="1"/>
        <v>3200</v>
      </c>
      <c r="N26" s="1"/>
    </row>
    <row r="27" spans="1:14" s="1" customFormat="1" ht="15" customHeight="1">
      <c r="A27" s="3">
        <v>397</v>
      </c>
      <c r="B27" s="9" t="s">
        <v>47</v>
      </c>
      <c r="C27" s="9" t="s">
        <v>48</v>
      </c>
      <c r="D27" s="2" t="s">
        <v>14</v>
      </c>
      <c r="E27" s="23">
        <v>2000</v>
      </c>
      <c r="F27" s="39" t="s">
        <v>135</v>
      </c>
      <c r="G27" s="40" t="s">
        <v>136</v>
      </c>
      <c r="H27" s="35">
        <v>1.5</v>
      </c>
      <c r="I27" s="35">
        <v>100</v>
      </c>
      <c r="J27" s="50">
        <f t="shared" si="2"/>
        <v>1.4999999999999999E-2</v>
      </c>
      <c r="K27" s="2" t="s">
        <v>14</v>
      </c>
      <c r="L27" s="53">
        <v>2000</v>
      </c>
      <c r="M27" s="62">
        <f t="shared" si="1"/>
        <v>30</v>
      </c>
    </row>
    <row r="28" spans="1:14" s="1" customFormat="1" ht="15" customHeight="1">
      <c r="A28" s="3">
        <v>398</v>
      </c>
      <c r="B28" s="9" t="s">
        <v>49</v>
      </c>
      <c r="C28" s="9" t="s">
        <v>50</v>
      </c>
      <c r="D28" s="2" t="s">
        <v>14</v>
      </c>
      <c r="E28" s="23">
        <v>3000</v>
      </c>
      <c r="F28" s="39" t="s">
        <v>137</v>
      </c>
      <c r="G28" s="40" t="s">
        <v>138</v>
      </c>
      <c r="H28" s="35">
        <v>1</v>
      </c>
      <c r="I28" s="35">
        <v>100</v>
      </c>
      <c r="J28" s="50">
        <f t="shared" si="2"/>
        <v>0.01</v>
      </c>
      <c r="K28" s="2" t="s">
        <v>14</v>
      </c>
      <c r="L28" s="53">
        <v>3000</v>
      </c>
      <c r="M28" s="62">
        <f t="shared" si="1"/>
        <v>30</v>
      </c>
    </row>
    <row r="29" spans="1:14" s="1" customFormat="1" ht="15" customHeight="1">
      <c r="A29" s="3">
        <v>420</v>
      </c>
      <c r="B29" s="9" t="s">
        <v>51</v>
      </c>
      <c r="C29" s="9" t="s">
        <v>52</v>
      </c>
      <c r="D29" s="2" t="s">
        <v>42</v>
      </c>
      <c r="E29" s="23">
        <v>40</v>
      </c>
      <c r="F29" s="42" t="s">
        <v>139</v>
      </c>
      <c r="G29" s="43" t="s">
        <v>140</v>
      </c>
      <c r="H29" s="35">
        <v>33</v>
      </c>
      <c r="I29" s="35">
        <v>1</v>
      </c>
      <c r="J29" s="50">
        <f t="shared" ref="J29:J35" si="4">H29/I29</f>
        <v>33</v>
      </c>
      <c r="K29" s="2" t="s">
        <v>42</v>
      </c>
      <c r="L29" s="53">
        <v>40</v>
      </c>
      <c r="M29" s="62">
        <f t="shared" si="1"/>
        <v>1320</v>
      </c>
    </row>
    <row r="30" spans="1:14" s="1" customFormat="1" ht="15" customHeight="1">
      <c r="A30" s="3">
        <v>421</v>
      </c>
      <c r="B30" s="9" t="s">
        <v>51</v>
      </c>
      <c r="C30" s="9" t="s">
        <v>53</v>
      </c>
      <c r="D30" s="2" t="s">
        <v>42</v>
      </c>
      <c r="E30" s="23">
        <v>10</v>
      </c>
      <c r="F30" s="42" t="s">
        <v>141</v>
      </c>
      <c r="G30" s="43" t="s">
        <v>142</v>
      </c>
      <c r="H30" s="35">
        <v>82</v>
      </c>
      <c r="I30" s="35">
        <v>1</v>
      </c>
      <c r="J30" s="50">
        <f t="shared" si="4"/>
        <v>82</v>
      </c>
      <c r="K30" s="2" t="s">
        <v>42</v>
      </c>
      <c r="L30" s="53">
        <v>10</v>
      </c>
      <c r="M30" s="62">
        <f t="shared" si="1"/>
        <v>820</v>
      </c>
    </row>
    <row r="31" spans="1:14" s="1" customFormat="1" ht="15" customHeight="1">
      <c r="A31" s="3">
        <v>423</v>
      </c>
      <c r="B31" s="9" t="s">
        <v>54</v>
      </c>
      <c r="C31" s="9" t="s">
        <v>55</v>
      </c>
      <c r="D31" s="3" t="s">
        <v>14</v>
      </c>
      <c r="E31" s="23">
        <v>10</v>
      </c>
      <c r="F31" s="39" t="s">
        <v>143</v>
      </c>
      <c r="G31" s="40" t="s">
        <v>55</v>
      </c>
      <c r="H31" s="35">
        <v>21</v>
      </c>
      <c r="I31" s="35">
        <v>1</v>
      </c>
      <c r="J31" s="50">
        <f t="shared" si="4"/>
        <v>21</v>
      </c>
      <c r="K31" s="3" t="s">
        <v>14</v>
      </c>
      <c r="L31" s="53">
        <v>10</v>
      </c>
      <c r="M31" s="62">
        <f t="shared" si="1"/>
        <v>210</v>
      </c>
    </row>
    <row r="32" spans="1:14" s="1" customFormat="1" ht="15" customHeight="1">
      <c r="A32" s="80">
        <v>440</v>
      </c>
      <c r="B32" s="9" t="s">
        <v>189</v>
      </c>
      <c r="C32" s="9" t="s">
        <v>190</v>
      </c>
      <c r="D32" s="3" t="s">
        <v>14</v>
      </c>
      <c r="E32" s="81">
        <v>1500</v>
      </c>
      <c r="F32" s="39" t="s">
        <v>191</v>
      </c>
      <c r="G32" s="40" t="s">
        <v>192</v>
      </c>
      <c r="H32" s="35">
        <v>24</v>
      </c>
      <c r="I32" s="35">
        <v>10</v>
      </c>
      <c r="J32" s="50">
        <f>H32/I32</f>
        <v>2.4</v>
      </c>
      <c r="K32" s="10" t="s">
        <v>14</v>
      </c>
      <c r="L32" s="53">
        <v>1500</v>
      </c>
      <c r="M32" s="62">
        <f t="shared" si="1"/>
        <v>3600</v>
      </c>
    </row>
    <row r="33" spans="1:13" s="1" customFormat="1" ht="15" customHeight="1">
      <c r="A33" s="3">
        <v>449</v>
      </c>
      <c r="B33" s="9" t="s">
        <v>56</v>
      </c>
      <c r="C33" s="9" t="s">
        <v>57</v>
      </c>
      <c r="D33" s="3" t="s">
        <v>14</v>
      </c>
      <c r="E33" s="23">
        <v>1800</v>
      </c>
      <c r="F33" s="39" t="s">
        <v>144</v>
      </c>
      <c r="G33" s="40" t="s">
        <v>57</v>
      </c>
      <c r="H33" s="35">
        <v>10</v>
      </c>
      <c r="I33" s="35">
        <v>100</v>
      </c>
      <c r="J33" s="50">
        <f t="shared" si="4"/>
        <v>0.1</v>
      </c>
      <c r="K33" s="3" t="s">
        <v>14</v>
      </c>
      <c r="L33" s="53">
        <v>1800</v>
      </c>
      <c r="M33" s="62">
        <f t="shared" si="1"/>
        <v>180</v>
      </c>
    </row>
    <row r="34" spans="1:13" s="1" customFormat="1" ht="15" customHeight="1">
      <c r="A34" s="3">
        <v>462</v>
      </c>
      <c r="B34" s="9" t="s">
        <v>58</v>
      </c>
      <c r="C34" s="9" t="s">
        <v>59</v>
      </c>
      <c r="D34" s="3" t="s">
        <v>42</v>
      </c>
      <c r="E34" s="23">
        <v>20</v>
      </c>
      <c r="F34" s="39" t="s">
        <v>145</v>
      </c>
      <c r="G34" s="40" t="s">
        <v>146</v>
      </c>
      <c r="H34" s="35">
        <v>5.8</v>
      </c>
      <c r="I34" s="35">
        <v>1</v>
      </c>
      <c r="J34" s="50">
        <f t="shared" si="4"/>
        <v>5.8</v>
      </c>
      <c r="K34" s="3" t="s">
        <v>42</v>
      </c>
      <c r="L34" s="53">
        <v>20</v>
      </c>
      <c r="M34" s="62">
        <f t="shared" si="1"/>
        <v>116</v>
      </c>
    </row>
    <row r="35" spans="1:13" s="1" customFormat="1" ht="15" customHeight="1">
      <c r="A35" s="3">
        <v>475</v>
      </c>
      <c r="B35" s="9" t="s">
        <v>60</v>
      </c>
      <c r="C35" s="9" t="s">
        <v>61</v>
      </c>
      <c r="D35" s="3" t="s">
        <v>14</v>
      </c>
      <c r="E35" s="23">
        <v>200</v>
      </c>
      <c r="F35" s="39" t="s">
        <v>147</v>
      </c>
      <c r="G35" s="40" t="s">
        <v>61</v>
      </c>
      <c r="H35" s="35">
        <v>0.8</v>
      </c>
      <c r="I35" s="35">
        <v>1</v>
      </c>
      <c r="J35" s="50">
        <f t="shared" si="4"/>
        <v>0.8</v>
      </c>
      <c r="K35" s="3" t="s">
        <v>14</v>
      </c>
      <c r="L35" s="53">
        <v>200</v>
      </c>
      <c r="M35" s="62">
        <f t="shared" si="1"/>
        <v>160</v>
      </c>
    </row>
    <row r="36" spans="1:13" s="1" customFormat="1" ht="15" customHeight="1">
      <c r="A36" s="3">
        <v>481</v>
      </c>
      <c r="B36" s="9" t="s">
        <v>63</v>
      </c>
      <c r="C36" s="9" t="s">
        <v>62</v>
      </c>
      <c r="D36" s="3" t="s">
        <v>14</v>
      </c>
      <c r="E36" s="23">
        <v>50</v>
      </c>
      <c r="F36" s="39" t="s">
        <v>148</v>
      </c>
      <c r="G36" s="40" t="s">
        <v>149</v>
      </c>
      <c r="H36" s="35">
        <v>10</v>
      </c>
      <c r="I36" s="35">
        <v>10</v>
      </c>
      <c r="J36" s="50">
        <f t="shared" ref="J36:J46" si="5">H36/I36</f>
        <v>1</v>
      </c>
      <c r="K36" s="3" t="s">
        <v>14</v>
      </c>
      <c r="L36" s="53">
        <v>50</v>
      </c>
      <c r="M36" s="62">
        <f t="shared" si="1"/>
        <v>50</v>
      </c>
    </row>
    <row r="37" spans="1:13" s="1" customFormat="1" ht="15" customHeight="1">
      <c r="A37" s="3">
        <v>486</v>
      </c>
      <c r="B37" s="9" t="s">
        <v>64</v>
      </c>
      <c r="C37" s="9" t="s">
        <v>65</v>
      </c>
      <c r="D37" s="3" t="s">
        <v>42</v>
      </c>
      <c r="E37" s="23">
        <v>10</v>
      </c>
      <c r="F37" s="39" t="s">
        <v>150</v>
      </c>
      <c r="G37" s="40" t="s">
        <v>151</v>
      </c>
      <c r="H37" s="35">
        <v>38</v>
      </c>
      <c r="I37" s="35">
        <v>1</v>
      </c>
      <c r="J37" s="50">
        <f t="shared" si="5"/>
        <v>38</v>
      </c>
      <c r="K37" s="3" t="s">
        <v>42</v>
      </c>
      <c r="L37" s="53">
        <v>10</v>
      </c>
      <c r="M37" s="62">
        <f t="shared" si="1"/>
        <v>380</v>
      </c>
    </row>
    <row r="38" spans="1:13" s="1" customFormat="1" ht="15" customHeight="1">
      <c r="A38" s="3">
        <v>494</v>
      </c>
      <c r="B38" s="9" t="s">
        <v>66</v>
      </c>
      <c r="C38" s="9" t="s">
        <v>67</v>
      </c>
      <c r="D38" s="3" t="s">
        <v>14</v>
      </c>
      <c r="E38" s="23">
        <v>1000</v>
      </c>
      <c r="F38" s="39" t="s">
        <v>152</v>
      </c>
      <c r="G38" s="40" t="s">
        <v>153</v>
      </c>
      <c r="H38" s="35">
        <v>22.8</v>
      </c>
      <c r="I38" s="35">
        <v>1</v>
      </c>
      <c r="J38" s="50">
        <f t="shared" si="5"/>
        <v>22.8</v>
      </c>
      <c r="K38" s="3" t="s">
        <v>14</v>
      </c>
      <c r="L38" s="53">
        <v>1000</v>
      </c>
      <c r="M38" s="62">
        <f t="shared" si="1"/>
        <v>22800</v>
      </c>
    </row>
    <row r="39" spans="1:13" s="1" customFormat="1" ht="15" customHeight="1">
      <c r="A39" s="56">
        <v>500</v>
      </c>
      <c r="B39" s="9" t="s">
        <v>68</v>
      </c>
      <c r="C39" s="9" t="s">
        <v>69</v>
      </c>
      <c r="D39" s="3" t="s">
        <v>14</v>
      </c>
      <c r="E39" s="23">
        <v>200</v>
      </c>
      <c r="F39" s="39" t="s">
        <v>154</v>
      </c>
      <c r="G39" s="40" t="s">
        <v>155</v>
      </c>
      <c r="H39" s="35">
        <v>13</v>
      </c>
      <c r="I39" s="35">
        <v>1</v>
      </c>
      <c r="J39" s="50">
        <f t="shared" si="5"/>
        <v>13</v>
      </c>
      <c r="K39" s="3" t="s">
        <v>14</v>
      </c>
      <c r="L39" s="53">
        <v>200</v>
      </c>
      <c r="M39" s="62">
        <f t="shared" si="1"/>
        <v>2600</v>
      </c>
    </row>
    <row r="40" spans="1:13" s="1" customFormat="1" ht="15" customHeight="1">
      <c r="A40" s="3">
        <v>502</v>
      </c>
      <c r="B40" s="9" t="s">
        <v>70</v>
      </c>
      <c r="C40" s="9" t="s">
        <v>71</v>
      </c>
      <c r="D40" s="3" t="s">
        <v>14</v>
      </c>
      <c r="E40" s="23">
        <v>20</v>
      </c>
      <c r="F40" s="39" t="s">
        <v>156</v>
      </c>
      <c r="G40" s="40" t="s">
        <v>157</v>
      </c>
      <c r="H40" s="35">
        <v>13.5</v>
      </c>
      <c r="I40" s="35">
        <v>1</v>
      </c>
      <c r="J40" s="50">
        <f t="shared" si="5"/>
        <v>13.5</v>
      </c>
      <c r="K40" s="3" t="s">
        <v>14</v>
      </c>
      <c r="L40" s="53">
        <v>20</v>
      </c>
      <c r="M40" s="62">
        <f t="shared" si="1"/>
        <v>270</v>
      </c>
    </row>
    <row r="41" spans="1:13" s="1" customFormat="1" ht="15" customHeight="1">
      <c r="A41" s="3">
        <v>505</v>
      </c>
      <c r="B41" s="9" t="s">
        <v>72</v>
      </c>
      <c r="C41" s="9" t="s">
        <v>73</v>
      </c>
      <c r="D41" s="2" t="s">
        <v>14</v>
      </c>
      <c r="E41" s="23">
        <v>200</v>
      </c>
      <c r="F41" s="39" t="s">
        <v>158</v>
      </c>
      <c r="G41" s="40" t="s">
        <v>159</v>
      </c>
      <c r="H41" s="35">
        <v>30</v>
      </c>
      <c r="I41" s="35">
        <v>1000</v>
      </c>
      <c r="J41" s="50">
        <f t="shared" si="5"/>
        <v>0.03</v>
      </c>
      <c r="K41" s="2" t="s">
        <v>14</v>
      </c>
      <c r="L41" s="53">
        <v>200</v>
      </c>
      <c r="M41" s="62">
        <f t="shared" si="1"/>
        <v>6</v>
      </c>
    </row>
    <row r="42" spans="1:13" s="1" customFormat="1" ht="15" customHeight="1">
      <c r="A42" s="56">
        <v>507</v>
      </c>
      <c r="B42" s="9" t="s">
        <v>74</v>
      </c>
      <c r="C42" s="9" t="s">
        <v>75</v>
      </c>
      <c r="D42" s="2" t="s">
        <v>14</v>
      </c>
      <c r="E42" s="23">
        <v>40</v>
      </c>
      <c r="F42" s="39" t="s">
        <v>160</v>
      </c>
      <c r="G42" s="40" t="s">
        <v>161</v>
      </c>
      <c r="H42" s="35">
        <v>17</v>
      </c>
      <c r="I42" s="35">
        <v>1</v>
      </c>
      <c r="J42" s="50">
        <f>H42/I42</f>
        <v>17</v>
      </c>
      <c r="K42" s="2" t="s">
        <v>14</v>
      </c>
      <c r="L42" s="53">
        <v>40</v>
      </c>
      <c r="M42" s="62">
        <f t="shared" si="1"/>
        <v>680</v>
      </c>
    </row>
    <row r="43" spans="1:13" s="1" customFormat="1" ht="15" customHeight="1">
      <c r="A43" s="3">
        <v>513</v>
      </c>
      <c r="B43" s="9" t="s">
        <v>76</v>
      </c>
      <c r="C43" s="9" t="s">
        <v>77</v>
      </c>
      <c r="D43" s="3" t="s">
        <v>14</v>
      </c>
      <c r="E43" s="23">
        <v>80</v>
      </c>
      <c r="F43" s="39" t="s">
        <v>162</v>
      </c>
      <c r="G43" s="40" t="s">
        <v>77</v>
      </c>
      <c r="H43" s="35">
        <v>72</v>
      </c>
      <c r="I43" s="35">
        <v>1</v>
      </c>
      <c r="J43" s="50">
        <f t="shared" si="5"/>
        <v>72</v>
      </c>
      <c r="K43" s="3" t="s">
        <v>14</v>
      </c>
      <c r="L43" s="53">
        <v>80</v>
      </c>
      <c r="M43" s="62">
        <f t="shared" si="1"/>
        <v>5760</v>
      </c>
    </row>
    <row r="44" spans="1:13" s="1" customFormat="1" ht="15" customHeight="1">
      <c r="A44" s="3">
        <v>517</v>
      </c>
      <c r="B44" s="9" t="s">
        <v>78</v>
      </c>
      <c r="C44" s="9" t="s">
        <v>79</v>
      </c>
      <c r="D44" s="2" t="s">
        <v>14</v>
      </c>
      <c r="E44" s="23">
        <v>18000</v>
      </c>
      <c r="F44" s="46" t="s">
        <v>163</v>
      </c>
      <c r="G44" s="47" t="s">
        <v>164</v>
      </c>
      <c r="H44" s="35">
        <v>0.6</v>
      </c>
      <c r="I44" s="35">
        <v>100</v>
      </c>
      <c r="J44" s="50">
        <v>6.0000000000000001E-3</v>
      </c>
      <c r="K44" s="2" t="s">
        <v>14</v>
      </c>
      <c r="L44" s="53">
        <v>18000</v>
      </c>
      <c r="M44" s="62">
        <f t="shared" si="1"/>
        <v>108</v>
      </c>
    </row>
    <row r="45" spans="1:13" s="1" customFormat="1" ht="15" customHeight="1">
      <c r="A45" s="3">
        <v>518</v>
      </c>
      <c r="B45" s="9" t="s">
        <v>80</v>
      </c>
      <c r="C45" s="9" t="s">
        <v>81</v>
      </c>
      <c r="D45" s="3" t="s">
        <v>14</v>
      </c>
      <c r="E45" s="23">
        <v>170</v>
      </c>
      <c r="F45" s="39" t="s">
        <v>165</v>
      </c>
      <c r="G45" s="40" t="s">
        <v>166</v>
      </c>
      <c r="H45" s="35">
        <v>21.6</v>
      </c>
      <c r="I45" s="35">
        <v>1</v>
      </c>
      <c r="J45" s="50">
        <f t="shared" si="5"/>
        <v>21.6</v>
      </c>
      <c r="K45" s="3" t="s">
        <v>14</v>
      </c>
      <c r="L45" s="53">
        <v>170</v>
      </c>
      <c r="M45" s="62">
        <f t="shared" si="1"/>
        <v>3672.0000000000005</v>
      </c>
    </row>
    <row r="46" spans="1:13" s="1" customFormat="1" ht="15" customHeight="1">
      <c r="A46" s="3">
        <v>520</v>
      </c>
      <c r="B46" s="9" t="s">
        <v>82</v>
      </c>
      <c r="C46" s="9" t="s">
        <v>83</v>
      </c>
      <c r="D46" s="2" t="s">
        <v>14</v>
      </c>
      <c r="E46" s="23">
        <v>50</v>
      </c>
      <c r="F46" s="39" t="s">
        <v>167</v>
      </c>
      <c r="G46" s="40" t="s">
        <v>104</v>
      </c>
      <c r="H46" s="35">
        <v>7.9</v>
      </c>
      <c r="I46" s="35">
        <v>1</v>
      </c>
      <c r="J46" s="50">
        <f t="shared" si="5"/>
        <v>7.9</v>
      </c>
      <c r="K46" s="2" t="s">
        <v>14</v>
      </c>
      <c r="L46" s="53">
        <v>50</v>
      </c>
      <c r="M46" s="62">
        <f t="shared" si="1"/>
        <v>395</v>
      </c>
    </row>
    <row r="47" spans="1:13" s="1" customFormat="1" ht="15" customHeight="1">
      <c r="A47" s="8" t="s">
        <v>9</v>
      </c>
      <c r="B47" s="16" t="s">
        <v>84</v>
      </c>
      <c r="C47" s="16"/>
      <c r="D47" s="16"/>
      <c r="E47" s="24"/>
      <c r="F47" s="29"/>
      <c r="G47" s="17"/>
      <c r="H47" s="8"/>
      <c r="I47" s="16"/>
      <c r="J47" s="30"/>
      <c r="K47" s="16"/>
      <c r="L47" s="54"/>
      <c r="M47" s="61"/>
    </row>
    <row r="48" spans="1:13" s="1" customFormat="1" ht="15" customHeight="1">
      <c r="A48" s="3">
        <v>566</v>
      </c>
      <c r="B48" s="9" t="s">
        <v>86</v>
      </c>
      <c r="C48" s="9" t="s">
        <v>87</v>
      </c>
      <c r="D48" s="3" t="s">
        <v>85</v>
      </c>
      <c r="E48" s="23">
        <v>300</v>
      </c>
      <c r="F48" s="39" t="s">
        <v>168</v>
      </c>
      <c r="G48" s="40"/>
      <c r="H48" s="35">
        <v>80</v>
      </c>
      <c r="I48" s="35">
        <v>24</v>
      </c>
      <c r="J48" s="50">
        <f t="shared" ref="J48:J50" si="6">H48/I48</f>
        <v>3.3333333333333335</v>
      </c>
      <c r="K48" s="3" t="s">
        <v>85</v>
      </c>
      <c r="L48" s="53">
        <v>300</v>
      </c>
      <c r="M48" s="62">
        <f t="shared" si="1"/>
        <v>1000</v>
      </c>
    </row>
    <row r="49" spans="1:14" s="1" customFormat="1" ht="15" customHeight="1">
      <c r="A49" s="3">
        <v>573</v>
      </c>
      <c r="B49" s="9" t="s">
        <v>88</v>
      </c>
      <c r="C49" s="9" t="s">
        <v>89</v>
      </c>
      <c r="D49" s="3" t="s">
        <v>14</v>
      </c>
      <c r="E49" s="23">
        <v>500</v>
      </c>
      <c r="F49" s="39" t="s">
        <v>169</v>
      </c>
      <c r="G49" s="40" t="s">
        <v>170</v>
      </c>
      <c r="H49" s="35">
        <v>35</v>
      </c>
      <c r="I49" s="35">
        <v>100</v>
      </c>
      <c r="J49" s="50">
        <f t="shared" si="6"/>
        <v>0.35</v>
      </c>
      <c r="K49" s="3" t="s">
        <v>14</v>
      </c>
      <c r="L49" s="53">
        <v>500</v>
      </c>
      <c r="M49" s="62">
        <f t="shared" si="1"/>
        <v>175</v>
      </c>
    </row>
    <row r="50" spans="1:14" s="1" customFormat="1" ht="15" customHeight="1">
      <c r="A50" s="3">
        <v>575</v>
      </c>
      <c r="B50" s="9" t="s">
        <v>90</v>
      </c>
      <c r="C50" s="9" t="s">
        <v>91</v>
      </c>
      <c r="D50" s="3" t="s">
        <v>14</v>
      </c>
      <c r="E50" s="23">
        <v>500</v>
      </c>
      <c r="F50" s="39" t="s">
        <v>171</v>
      </c>
      <c r="G50" s="40" t="s">
        <v>172</v>
      </c>
      <c r="H50" s="35">
        <v>60</v>
      </c>
      <c r="I50" s="35">
        <v>300</v>
      </c>
      <c r="J50" s="50">
        <f t="shared" si="6"/>
        <v>0.2</v>
      </c>
      <c r="K50" s="3" t="s">
        <v>14</v>
      </c>
      <c r="L50" s="53">
        <v>500</v>
      </c>
      <c r="M50" s="62">
        <f t="shared" si="1"/>
        <v>100</v>
      </c>
    </row>
    <row r="51" spans="1:14" s="1" customFormat="1" ht="15" customHeight="1">
      <c r="A51" s="8" t="s">
        <v>9</v>
      </c>
      <c r="B51" s="16" t="s">
        <v>92</v>
      </c>
      <c r="C51" s="16"/>
      <c r="D51" s="16"/>
      <c r="E51" s="24"/>
      <c r="F51" s="29"/>
      <c r="G51" s="17"/>
      <c r="H51" s="8"/>
      <c r="I51" s="16"/>
      <c r="J51" s="30"/>
      <c r="K51" s="16"/>
      <c r="L51" s="54"/>
      <c r="M51" s="61"/>
    </row>
    <row r="52" spans="1:14" s="1" customFormat="1" ht="15" customHeight="1">
      <c r="A52" s="11" t="s">
        <v>9</v>
      </c>
      <c r="B52" s="16" t="s">
        <v>93</v>
      </c>
      <c r="C52" s="16"/>
      <c r="D52" s="16"/>
      <c r="E52" s="24"/>
      <c r="F52" s="29"/>
      <c r="G52" s="17"/>
      <c r="H52" s="8"/>
      <c r="I52" s="16"/>
      <c r="J52" s="30"/>
      <c r="K52" s="16"/>
      <c r="L52" s="54"/>
      <c r="M52" s="61"/>
    </row>
    <row r="53" spans="1:14" s="1" customFormat="1" ht="15" customHeight="1">
      <c r="A53" s="3">
        <v>728</v>
      </c>
      <c r="B53" s="15" t="s">
        <v>94</v>
      </c>
      <c r="C53" s="9" t="s">
        <v>184</v>
      </c>
      <c r="D53" s="3" t="s">
        <v>41</v>
      </c>
      <c r="E53" s="23">
        <v>25000</v>
      </c>
      <c r="F53" s="39" t="s">
        <v>173</v>
      </c>
      <c r="G53" s="40" t="s">
        <v>174</v>
      </c>
      <c r="H53" s="35">
        <v>8</v>
      </c>
      <c r="I53" s="35">
        <v>1000</v>
      </c>
      <c r="J53" s="50">
        <f t="shared" ref="J53" si="7">H53/I53</f>
        <v>8.0000000000000002E-3</v>
      </c>
      <c r="K53" s="3" t="s">
        <v>41</v>
      </c>
      <c r="L53" s="53">
        <v>25000</v>
      </c>
      <c r="M53" s="62">
        <f t="shared" ref="M53" si="8">L53*J53</f>
        <v>200</v>
      </c>
    </row>
    <row r="54" spans="1:14" s="1" customFormat="1" ht="15" customHeight="1">
      <c r="A54" s="18" t="s">
        <v>9</v>
      </c>
      <c r="B54" s="19" t="s">
        <v>95</v>
      </c>
      <c r="C54" s="19"/>
      <c r="D54" s="19"/>
      <c r="E54" s="25"/>
      <c r="F54" s="31"/>
      <c r="G54" s="20"/>
      <c r="H54" s="21"/>
      <c r="I54" s="19"/>
      <c r="J54" s="32"/>
      <c r="K54" s="19"/>
      <c r="L54" s="55"/>
      <c r="M54" s="61"/>
    </row>
    <row r="55" spans="1:14" s="1" customFormat="1" ht="15" customHeight="1">
      <c r="A55" s="3">
        <v>750</v>
      </c>
      <c r="B55" s="15" t="s">
        <v>96</v>
      </c>
      <c r="C55" s="15" t="s">
        <v>97</v>
      </c>
      <c r="D55" s="2" t="s">
        <v>14</v>
      </c>
      <c r="E55" s="23">
        <v>200</v>
      </c>
      <c r="F55" s="33" t="s">
        <v>175</v>
      </c>
      <c r="G55" s="34" t="s">
        <v>176</v>
      </c>
      <c r="H55" s="35">
        <v>2.3199999999999998</v>
      </c>
      <c r="I55" s="35">
        <v>1</v>
      </c>
      <c r="J55" s="50">
        <f t="shared" ref="J55:J58" si="9">H55/I55</f>
        <v>2.3199999999999998</v>
      </c>
      <c r="K55" s="2" t="s">
        <v>14</v>
      </c>
      <c r="L55" s="53">
        <v>200</v>
      </c>
      <c r="M55" s="62">
        <f t="shared" ref="M55:M58" si="10">L55*J55</f>
        <v>463.99999999999994</v>
      </c>
    </row>
    <row r="56" spans="1:14" s="1" customFormat="1" ht="15" customHeight="1">
      <c r="A56" s="3">
        <v>757</v>
      </c>
      <c r="B56" s="9" t="s">
        <v>98</v>
      </c>
      <c r="C56" s="9" t="s">
        <v>99</v>
      </c>
      <c r="D56" s="2" t="s">
        <v>14</v>
      </c>
      <c r="E56" s="23">
        <v>100</v>
      </c>
      <c r="F56" s="48" t="s">
        <v>177</v>
      </c>
      <c r="G56" s="40" t="s">
        <v>105</v>
      </c>
      <c r="H56" s="35">
        <v>98</v>
      </c>
      <c r="I56" s="35">
        <v>100</v>
      </c>
      <c r="J56" s="50">
        <f t="shared" si="9"/>
        <v>0.98</v>
      </c>
      <c r="K56" s="2" t="s">
        <v>14</v>
      </c>
      <c r="L56" s="53">
        <v>100</v>
      </c>
      <c r="M56" s="62">
        <f t="shared" si="10"/>
        <v>98</v>
      </c>
    </row>
    <row r="57" spans="1:14" s="1" customFormat="1" ht="15" customHeight="1">
      <c r="A57" s="3">
        <v>759</v>
      </c>
      <c r="B57" s="9" t="s">
        <v>100</v>
      </c>
      <c r="C57" s="9" t="s">
        <v>101</v>
      </c>
      <c r="D57" s="2" t="s">
        <v>14</v>
      </c>
      <c r="E57" s="23">
        <v>600</v>
      </c>
      <c r="F57" s="39" t="s">
        <v>178</v>
      </c>
      <c r="G57" s="40" t="s">
        <v>179</v>
      </c>
      <c r="H57" s="35">
        <v>170</v>
      </c>
      <c r="I57" s="35">
        <v>50</v>
      </c>
      <c r="J57" s="50">
        <f t="shared" si="9"/>
        <v>3.4</v>
      </c>
      <c r="K57" s="2" t="s">
        <v>14</v>
      </c>
      <c r="L57" s="53">
        <v>600</v>
      </c>
      <c r="M57" s="62">
        <f t="shared" si="10"/>
        <v>2040</v>
      </c>
    </row>
    <row r="58" spans="1:14" s="74" customFormat="1" ht="15" customHeight="1" thickBot="1">
      <c r="A58" s="64">
        <v>761</v>
      </c>
      <c r="B58" s="75" t="s">
        <v>102</v>
      </c>
      <c r="C58" s="75" t="s">
        <v>103</v>
      </c>
      <c r="D58" s="64" t="s">
        <v>14</v>
      </c>
      <c r="E58" s="67">
        <v>1000</v>
      </c>
      <c r="F58" s="76" t="s">
        <v>180</v>
      </c>
      <c r="G58" s="77" t="s">
        <v>181</v>
      </c>
      <c r="H58" s="78">
        <v>26.5</v>
      </c>
      <c r="I58" s="78">
        <v>1</v>
      </c>
      <c r="J58" s="79">
        <f t="shared" si="9"/>
        <v>26.5</v>
      </c>
      <c r="K58" s="64" t="s">
        <v>14</v>
      </c>
      <c r="L58" s="72">
        <v>1000</v>
      </c>
      <c r="M58" s="73">
        <f t="shared" si="10"/>
        <v>26500</v>
      </c>
      <c r="N58" s="1"/>
    </row>
    <row r="59" spans="1:14">
      <c r="M59" s="63">
        <f>SUM(M9:M58)</f>
        <v>91178.5</v>
      </c>
    </row>
  </sheetData>
  <autoFilter ref="A8:K58" xr:uid="{6FA0EAB5-4CC5-4407-B0D1-2DE2F4447D83}"/>
  <mergeCells count="1">
    <mergeCell ref="F7:J7"/>
  </mergeCells>
  <conditionalFormatting sqref="A32">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Kuluvahendid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Pakkumus kategooria II meditsiini kuluvahendid</dc:title>
  <dc:creator>Ele Pikpõld</dc:creator>
  <cp:lastModifiedBy>Ele Pikpõld</cp:lastModifiedBy>
  <dcterms:created xsi:type="dcterms:W3CDTF">2015-06-05T18:17:20Z</dcterms:created>
  <dcterms:modified xsi:type="dcterms:W3CDTF">2026-04-14T09:22:17Z</dcterms:modified>
</cp:coreProperties>
</file>