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SAFO_RAM/Dokumendid/EELARVE/Kinnitatud_eelarved/2026/"/>
    </mc:Choice>
  </mc:AlternateContent>
  <xr:revisionPtr revIDLastSave="264" documentId="13_ncr:1_{159F5549-0B42-4232-837C-47E319CA152F}" xr6:coauthVersionLast="47" xr6:coauthVersionMax="47" xr10:uidLastSave="{6E1E6426-9EBC-47EC-8B7D-54731447B9C8}"/>
  <bookViews>
    <workbookView xWindow="28680" yWindow="-120" windowWidth="29040" windowHeight="15720" xr2:uid="{00000000-000D-0000-FFFF-FFFF00000000}"/>
  </bookViews>
  <sheets>
    <sheet name="RM" sheetId="2" r:id="rId1"/>
  </sheets>
  <definedNames>
    <definedName name="_xlnm.Print_Titles" localSheetId="0">RM!$6:$6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G75" i="2"/>
  <c r="E7" i="2"/>
  <c r="F7" i="2"/>
  <c r="G62" i="2" l="1"/>
  <c r="G61" i="2"/>
  <c r="G45" i="2"/>
  <c r="E74" i="2" l="1"/>
  <c r="G74" i="2" s="1"/>
  <c r="G18" i="2"/>
  <c r="G70" i="2" l="1"/>
  <c r="G71" i="2"/>
  <c r="G44" i="2"/>
  <c r="F47" i="2"/>
  <c r="E47" i="2"/>
  <c r="G55" i="2"/>
  <c r="G52" i="2"/>
  <c r="G31" i="2"/>
  <c r="G9" i="2"/>
  <c r="G10" i="2"/>
  <c r="G11" i="2"/>
  <c r="G12" i="2"/>
  <c r="G13" i="2"/>
  <c r="G14" i="2"/>
  <c r="G15" i="2"/>
  <c r="G16" i="2"/>
  <c r="G17" i="2"/>
  <c r="G8" i="2"/>
  <c r="G69" i="2"/>
  <c r="G68" i="2"/>
  <c r="G60" i="2"/>
  <c r="G58" i="2"/>
  <c r="G57" i="2" s="1"/>
  <c r="G50" i="2"/>
  <c r="G48" i="2"/>
  <c r="G47" i="2" s="1"/>
  <c r="G26" i="2"/>
  <c r="G43" i="2"/>
  <c r="F40" i="2"/>
  <c r="F67" i="2"/>
  <c r="F57" i="2"/>
  <c r="E77" i="2"/>
  <c r="F77" i="2"/>
  <c r="G78" i="2"/>
  <c r="G80" i="2"/>
  <c r="G79" i="2"/>
  <c r="G73" i="2"/>
  <c r="G72" i="2"/>
  <c r="G66" i="2"/>
  <c r="G65" i="2"/>
  <c r="G64" i="2"/>
  <c r="G63" i="2"/>
  <c r="G59" i="2"/>
  <c r="G54" i="2"/>
  <c r="G53" i="2"/>
  <c r="G51" i="2"/>
  <c r="G49" i="2"/>
  <c r="G46" i="2"/>
  <c r="G42" i="2"/>
  <c r="G24" i="2"/>
  <c r="G25" i="2"/>
  <c r="G27" i="2"/>
  <c r="G28" i="2"/>
  <c r="G29" i="2"/>
  <c r="G30" i="2"/>
  <c r="G32" i="2"/>
  <c r="G33" i="2"/>
  <c r="G34" i="2"/>
  <c r="G35" i="2"/>
  <c r="G36" i="2"/>
  <c r="G37" i="2"/>
  <c r="G38" i="2"/>
  <c r="G39" i="2"/>
  <c r="G7" i="2" l="1"/>
  <c r="G77" i="2"/>
  <c r="E67" i="2"/>
  <c r="G67" i="2"/>
  <c r="E57" i="2"/>
  <c r="G41" i="2"/>
  <c r="G40" i="2" s="1"/>
  <c r="G23" i="2"/>
  <c r="G22" i="2" s="1"/>
  <c r="F22" i="2" l="1"/>
  <c r="E22" i="2"/>
  <c r="F19" i="2" l="1"/>
  <c r="G19" i="2" l="1"/>
  <c r="E40" i="2" l="1"/>
  <c r="E19" i="2" l="1"/>
</calcChain>
</file>

<file path=xl/sharedStrings.xml><?xml version="1.0" encoding="utf-8"?>
<sst xmlns="http://schemas.openxmlformats.org/spreadsheetml/2006/main" count="110" uniqueCount="78">
  <si>
    <t>Rahandusministri käskkirja</t>
  </si>
  <si>
    <t>LISA 1</t>
  </si>
  <si>
    <t>ei paneks</t>
  </si>
  <si>
    <t>Konto</t>
  </si>
  <si>
    <t>Eelarve konto nimetus</t>
  </si>
  <si>
    <t>Liik*</t>
  </si>
  <si>
    <t>Objekt</t>
  </si>
  <si>
    <t xml:space="preserve">
Eelarve 
</t>
  </si>
  <si>
    <t>Programmi tegevuste vaheline muudatus</t>
  </si>
  <si>
    <t>Eelarve KOKKU</t>
  </si>
  <si>
    <t>TULUD</t>
  </si>
  <si>
    <t>Saadud välistoetused</t>
  </si>
  <si>
    <t>Riigilõivud</t>
  </si>
  <si>
    <t>Muu toodete ja teenuste müük</t>
  </si>
  <si>
    <t>Tulu põhivara ja varude müügist</t>
  </si>
  <si>
    <t>Trahvid ja muud varalised karistused</t>
  </si>
  <si>
    <t>Muud tegevustulud</t>
  </si>
  <si>
    <t>Tulem osalustelt</t>
  </si>
  <si>
    <t>Tulu hoiustelt ja väärtpaberitelt</t>
  </si>
  <si>
    <t>Muud finantstulud</t>
  </si>
  <si>
    <t>KULUD (sh käibemaks)</t>
  </si>
  <si>
    <t>Tulemusvaldkond: RIIGIVALITSEMINE</t>
  </si>
  <si>
    <t>Rahatarga riigi programm</t>
  </si>
  <si>
    <t>Programmi tegevus: Eelarvepoliitika kujundamine ja elluviimine</t>
  </si>
  <si>
    <t>Tööjõukulud</t>
  </si>
  <si>
    <t>Tööjõukulud: taaste- ja vastupidavusrahastu (RRF)</t>
  </si>
  <si>
    <t>SE000060</t>
  </si>
  <si>
    <t>Majandamiskulud</t>
  </si>
  <si>
    <t xml:space="preserve">Majandamiskulud: taaste- ja vastupidavusrahastu (RRF) </t>
  </si>
  <si>
    <t>Majandamiskulud: arveldused, finantsvarad ja -kohustused (riigikassa)</t>
  </si>
  <si>
    <t>SE000005</t>
  </si>
  <si>
    <t>Majandamiskulud: õigusabi, alusetult vabaduse võtmise hüvitis (juriidilised isikud)</t>
  </si>
  <si>
    <t>SE000030</t>
  </si>
  <si>
    <t>Sotsiaaltoetused: õigusabi, alusetult vabaduse võtmise hüvitis (füüsilised isikud)</t>
  </si>
  <si>
    <t>Sotsiaaltoetused: õppelaenu tagasimaksimise kulud (riigitagatis)</t>
  </si>
  <si>
    <t>SE000001</t>
  </si>
  <si>
    <t>Muud toetused: arveldused, finantsvarad ja -kohustused (EU4U garantiifond)</t>
  </si>
  <si>
    <t>Muud toetused: õppelaenu tagasimaksmise kulud (kohaliku omavalitsuse asutused)</t>
  </si>
  <si>
    <t>Muud toetused: liikmemaksud</t>
  </si>
  <si>
    <t>SE000003</t>
  </si>
  <si>
    <t>Muud toetused: vahendatavad välistoetused</t>
  </si>
  <si>
    <t>Muud toetused: vahendatavate välistoetuste riigieelarveline kaasfinantseering</t>
  </si>
  <si>
    <t>SE090001</t>
  </si>
  <si>
    <t>Programmi tegevus: Maksu- ja tollipoliitika kujundamine ja korraldamine</t>
  </si>
  <si>
    <t>Programmi tegevus: Finantskeskkonna arendamine</t>
  </si>
  <si>
    <t xml:space="preserve">Muud toetused: Audiitorkogu järelevalvenõukogu </t>
  </si>
  <si>
    <t>Halduspoliitika programm</t>
  </si>
  <si>
    <t>Programmi tegevus: Riigi halduse korraldamine</t>
  </si>
  <si>
    <t>Majandamiskulud: reformimata maade maamaksukulud</t>
  </si>
  <si>
    <t>SE000006</t>
  </si>
  <si>
    <t>IN005000</t>
  </si>
  <si>
    <t>IN000035</t>
  </si>
  <si>
    <t>Programmi tegevus: Riigi tugiteenuste pakkumine</t>
  </si>
  <si>
    <t>Käibemaks kuludelt</t>
  </si>
  <si>
    <t>FINANTSEERIMISTEHINGUD KOKKU</t>
  </si>
  <si>
    <t>Laenunõuded</t>
  </si>
  <si>
    <t>Pikaajalised finantsinvesteeringud sh osalused rahvusvahelistes organisatsioonides</t>
  </si>
  <si>
    <t>Laenukohustised</t>
  </si>
  <si>
    <t>* vastavalt Eelarveklassifikaatori määruse lisale 3:</t>
  </si>
  <si>
    <t>liik 10: arvestuslikud vahendid</t>
  </si>
  <si>
    <t>liik 20: kindlaksmääratud vahendid</t>
  </si>
  <si>
    <t>liik 32: välistoetuste riigieelarveline kaasfinantseerimine toetuse vahendamisel</t>
  </si>
  <si>
    <t>liik 43: muu tulu ning sellest sõltuvad vahendid</t>
  </si>
  <si>
    <t>Rahandusministeeriumi 2026. aasta eelarve (eurodes)</t>
  </si>
  <si>
    <t>SE000028</t>
  </si>
  <si>
    <t>liik 44: majandustegevus</t>
  </si>
  <si>
    <t>Tulu majandustegevusest</t>
  </si>
  <si>
    <t>Käibemaks</t>
  </si>
  <si>
    <t>IT investeeringud</t>
  </si>
  <si>
    <t>INVESTEERINGUD KOKKU</t>
  </si>
  <si>
    <t>Muud toetused: Finantsinspektsioon</t>
  </si>
  <si>
    <t>Majandamiskulud: RKAS kinnistukulud</t>
  </si>
  <si>
    <t>Muud tegevuskulud</t>
  </si>
  <si>
    <t>liik 40: välistoetus ning sellest sõltuvad vahendid</t>
  </si>
  <si>
    <t>liik 41: vahendatud välistoetus ja sellest sõltuvad kulud</t>
  </si>
  <si>
    <t>Intressikulu ja muud finantskulud</t>
  </si>
  <si>
    <t>Muud toetused: Moderniseerimisfondi toetusmeede</t>
  </si>
  <si>
    <t>Muud toetused: kasvuhoonegaaside kvoodimüügi tulust rahastatavad toetusmeetmed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</si>
</sst>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b/>
      <sz val="10"/>
      <color rgb="FF00B0F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70C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6" borderId="5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4" fillId="6" borderId="5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5" fillId="4" borderId="6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topLeftCell="B1" zoomScaleNormal="100" workbookViewId="0">
      <selection activeCell="H6" sqref="H6"/>
    </sheetView>
  </sheetViews>
  <sheetFormatPr defaultColWidth="9.33203125" defaultRowHeight="13.2" x14ac:dyDescent="0.25"/>
  <cols>
    <col min="1" max="1" width="8.33203125" style="41" hidden="1" customWidth="1"/>
    <col min="2" max="2" width="69.44140625" style="1" customWidth="1"/>
    <col min="3" max="3" width="9.6640625" style="17" customWidth="1"/>
    <col min="4" max="4" width="9.6640625" style="1" customWidth="1"/>
    <col min="5" max="7" width="13.33203125" style="1" customWidth="1"/>
    <col min="8" max="8" width="10" style="1" bestFit="1" customWidth="1"/>
    <col min="9" max="9" width="11.5546875" style="1" bestFit="1" customWidth="1"/>
    <col min="10" max="16384" width="9.33203125" style="1"/>
  </cols>
  <sheetData>
    <row r="1" spans="1:8" x14ac:dyDescent="0.25">
      <c r="F1" s="18"/>
      <c r="G1" s="18" t="s">
        <v>0</v>
      </c>
    </row>
    <row r="2" spans="1:8" x14ac:dyDescent="0.25">
      <c r="F2" s="18"/>
      <c r="G2" s="18" t="s">
        <v>1</v>
      </c>
    </row>
    <row r="4" spans="1:8" ht="15.6" x14ac:dyDescent="0.25">
      <c r="B4" s="54" t="s">
        <v>63</v>
      </c>
      <c r="C4" s="19"/>
    </row>
    <row r="5" spans="1:8" ht="13.8" x14ac:dyDescent="0.25">
      <c r="A5" s="41" t="s">
        <v>2</v>
      </c>
      <c r="B5" s="20"/>
      <c r="C5" s="21"/>
      <c r="E5" s="56"/>
      <c r="F5" s="22"/>
      <c r="G5" s="22"/>
    </row>
    <row r="6" spans="1:8" ht="54.6" customHeight="1" x14ac:dyDescent="0.25">
      <c r="A6" s="36" t="s">
        <v>3</v>
      </c>
      <c r="B6" s="33" t="s">
        <v>4</v>
      </c>
      <c r="C6" s="34" t="s">
        <v>5</v>
      </c>
      <c r="D6" s="34" t="s">
        <v>6</v>
      </c>
      <c r="E6" s="34" t="s">
        <v>7</v>
      </c>
      <c r="F6" s="35" t="s">
        <v>8</v>
      </c>
      <c r="G6" s="35" t="s">
        <v>9</v>
      </c>
    </row>
    <row r="7" spans="1:8" s="13" customFormat="1" ht="13.5" customHeight="1" x14ac:dyDescent="0.25">
      <c r="A7" s="42"/>
      <c r="B7" s="10" t="s">
        <v>10</v>
      </c>
      <c r="C7" s="11"/>
      <c r="D7" s="11"/>
      <c r="E7" s="12">
        <f t="shared" ref="E7:F7" si="0">SUM(E8:E18)</f>
        <v>150783424</v>
      </c>
      <c r="F7" s="12">
        <f t="shared" si="0"/>
        <v>0</v>
      </c>
      <c r="G7" s="12">
        <f>SUM(G8:G18)</f>
        <v>150783424</v>
      </c>
    </row>
    <row r="8" spans="1:8" s="13" customFormat="1" ht="13.5" customHeight="1" x14ac:dyDescent="0.25">
      <c r="A8" s="43">
        <v>359</v>
      </c>
      <c r="B8" s="4" t="s">
        <v>11</v>
      </c>
      <c r="C8" s="5">
        <v>40</v>
      </c>
      <c r="D8" s="23"/>
      <c r="E8" s="58">
        <v>2407858</v>
      </c>
      <c r="F8" s="3"/>
      <c r="G8" s="3">
        <f>E8+F8</f>
        <v>2407858</v>
      </c>
    </row>
    <row r="9" spans="1:8" s="13" customFormat="1" ht="13.5" customHeight="1" x14ac:dyDescent="0.25">
      <c r="A9" s="43">
        <v>359</v>
      </c>
      <c r="B9" s="4" t="s">
        <v>11</v>
      </c>
      <c r="C9" s="5">
        <v>41</v>
      </c>
      <c r="D9" s="23"/>
      <c r="E9" s="58">
        <v>20282533</v>
      </c>
      <c r="F9" s="3"/>
      <c r="G9" s="3">
        <f t="shared" ref="G9:G18" si="1">E9+F9</f>
        <v>20282533</v>
      </c>
    </row>
    <row r="10" spans="1:8" s="13" customFormat="1" ht="13.5" customHeight="1" x14ac:dyDescent="0.25">
      <c r="A10" s="43">
        <v>320</v>
      </c>
      <c r="B10" s="4" t="s">
        <v>12</v>
      </c>
      <c r="C10" s="5">
        <v>10</v>
      </c>
      <c r="D10" s="23"/>
      <c r="E10" s="58">
        <v>344000</v>
      </c>
      <c r="F10" s="3"/>
      <c r="G10" s="3">
        <f t="shared" si="1"/>
        <v>344000</v>
      </c>
    </row>
    <row r="11" spans="1:8" s="13" customFormat="1" ht="13.5" customHeight="1" x14ac:dyDescent="0.25">
      <c r="A11" s="43">
        <v>323</v>
      </c>
      <c r="B11" s="4" t="s">
        <v>13</v>
      </c>
      <c r="C11" s="5">
        <v>10</v>
      </c>
      <c r="D11" s="23"/>
      <c r="E11" s="58">
        <v>20000</v>
      </c>
      <c r="F11" s="3"/>
      <c r="G11" s="3">
        <f t="shared" si="1"/>
        <v>20000</v>
      </c>
    </row>
    <row r="12" spans="1:8" s="13" customFormat="1" ht="13.5" customHeight="1" x14ac:dyDescent="0.25">
      <c r="A12" s="43">
        <v>381</v>
      </c>
      <c r="B12" s="4" t="s">
        <v>14</v>
      </c>
      <c r="C12" s="5">
        <v>10</v>
      </c>
      <c r="D12" s="23"/>
      <c r="E12" s="58">
        <v>70000</v>
      </c>
      <c r="F12" s="3"/>
      <c r="G12" s="3">
        <f t="shared" si="1"/>
        <v>70000</v>
      </c>
    </row>
    <row r="13" spans="1:8" s="13" customFormat="1" ht="13.5" customHeight="1" x14ac:dyDescent="0.25">
      <c r="A13" s="43">
        <v>3880</v>
      </c>
      <c r="B13" s="4" t="s">
        <v>15</v>
      </c>
      <c r="C13" s="5">
        <v>10</v>
      </c>
      <c r="D13" s="23"/>
      <c r="E13" s="58">
        <v>100000</v>
      </c>
      <c r="F13" s="3"/>
      <c r="G13" s="3">
        <f t="shared" si="1"/>
        <v>100000</v>
      </c>
    </row>
    <row r="14" spans="1:8" s="13" customFormat="1" ht="13.5" customHeight="1" x14ac:dyDescent="0.25">
      <c r="A14" s="43">
        <v>3888</v>
      </c>
      <c r="B14" s="4" t="s">
        <v>16</v>
      </c>
      <c r="C14" s="5">
        <v>10</v>
      </c>
      <c r="D14" s="23"/>
      <c r="E14" s="58">
        <v>10000</v>
      </c>
      <c r="F14" s="3"/>
      <c r="G14" s="3">
        <f t="shared" si="1"/>
        <v>10000</v>
      </c>
    </row>
    <row r="15" spans="1:8" s="27" customFormat="1" ht="13.5" customHeight="1" x14ac:dyDescent="0.25">
      <c r="A15" s="43">
        <v>652</v>
      </c>
      <c r="B15" s="47" t="s">
        <v>17</v>
      </c>
      <c r="C15" s="5">
        <v>10</v>
      </c>
      <c r="D15" s="23"/>
      <c r="E15" s="58">
        <v>71241988</v>
      </c>
      <c r="F15" s="3"/>
      <c r="G15" s="3">
        <f t="shared" si="1"/>
        <v>71241988</v>
      </c>
      <c r="H15" s="26"/>
    </row>
    <row r="16" spans="1:8" s="27" customFormat="1" ht="13.5" customHeight="1" x14ac:dyDescent="0.25">
      <c r="A16" s="43">
        <v>655</v>
      </c>
      <c r="B16" s="4" t="s">
        <v>18</v>
      </c>
      <c r="C16" s="5">
        <v>10</v>
      </c>
      <c r="D16" s="23"/>
      <c r="E16" s="58">
        <v>500000</v>
      </c>
      <c r="F16" s="3"/>
      <c r="G16" s="3">
        <f t="shared" si="1"/>
        <v>500000</v>
      </c>
    </row>
    <row r="17" spans="1:9" s="27" customFormat="1" ht="13.5" customHeight="1" x14ac:dyDescent="0.25">
      <c r="A17" s="43">
        <v>658</v>
      </c>
      <c r="B17" s="4" t="s">
        <v>19</v>
      </c>
      <c r="C17" s="5">
        <v>10</v>
      </c>
      <c r="D17" s="23"/>
      <c r="E17" s="58">
        <v>55806045</v>
      </c>
      <c r="F17" s="3"/>
      <c r="G17" s="3">
        <f t="shared" si="1"/>
        <v>55806045</v>
      </c>
    </row>
    <row r="18" spans="1:9" s="27" customFormat="1" ht="13.5" customHeight="1" x14ac:dyDescent="0.25">
      <c r="A18" s="43"/>
      <c r="B18" s="4" t="s">
        <v>66</v>
      </c>
      <c r="C18" s="5">
        <v>44</v>
      </c>
      <c r="D18" s="23"/>
      <c r="E18" s="58">
        <v>1000</v>
      </c>
      <c r="F18" s="3"/>
      <c r="G18" s="3">
        <f t="shared" si="1"/>
        <v>1000</v>
      </c>
    </row>
    <row r="19" spans="1:9" s="13" customFormat="1" ht="13.5" customHeight="1" x14ac:dyDescent="0.25">
      <c r="A19" s="42"/>
      <c r="B19" s="10" t="s">
        <v>20</v>
      </c>
      <c r="C19" s="11"/>
      <c r="D19" s="11"/>
      <c r="E19" s="57">
        <f>+E22+E40+E47+E57+E67+E72+E73</f>
        <v>-322425051</v>
      </c>
      <c r="F19" s="12">
        <f>+F22+F40+F47+F57+F67+F72+F73</f>
        <v>0</v>
      </c>
      <c r="G19" s="12">
        <f>+G22+G40+G47+G57+G67+G72+G73</f>
        <v>-322425051</v>
      </c>
      <c r="I19" s="55"/>
    </row>
    <row r="20" spans="1:9" s="13" customFormat="1" ht="13.5" customHeight="1" x14ac:dyDescent="0.25">
      <c r="A20" s="67" t="s">
        <v>21</v>
      </c>
      <c r="B20" s="67"/>
      <c r="C20" s="67"/>
      <c r="D20" s="67"/>
      <c r="E20" s="67"/>
      <c r="F20" s="67"/>
      <c r="G20" s="67"/>
    </row>
    <row r="21" spans="1:9" s="13" customFormat="1" ht="13.5" customHeight="1" x14ac:dyDescent="0.25">
      <c r="A21" s="68" t="s">
        <v>22</v>
      </c>
      <c r="B21" s="68"/>
      <c r="C21" s="68"/>
      <c r="D21" s="68"/>
      <c r="E21" s="59"/>
      <c r="F21" s="15"/>
      <c r="G21" s="15"/>
    </row>
    <row r="22" spans="1:9" s="13" customFormat="1" ht="13.5" customHeight="1" x14ac:dyDescent="0.25">
      <c r="A22" s="44"/>
      <c r="B22" s="7" t="s">
        <v>23</v>
      </c>
      <c r="C22" s="8"/>
      <c r="D22" s="9"/>
      <c r="E22" s="60">
        <f>SUM(E23:E39)</f>
        <v>-278830530</v>
      </c>
      <c r="F22" s="6">
        <f>SUM(F23:F39)</f>
        <v>-122095</v>
      </c>
      <c r="G22" s="6">
        <f>SUM(G23:G39)</f>
        <v>-278952625</v>
      </c>
    </row>
    <row r="23" spans="1:9" ht="13.5" customHeight="1" x14ac:dyDescent="0.25">
      <c r="A23" s="43">
        <v>50</v>
      </c>
      <c r="B23" s="4" t="s">
        <v>24</v>
      </c>
      <c r="C23" s="5">
        <v>20</v>
      </c>
      <c r="D23" s="23"/>
      <c r="E23" s="61">
        <v>-5181273</v>
      </c>
      <c r="F23" s="2"/>
      <c r="G23" s="3">
        <f>F23+E23</f>
        <v>-5181273</v>
      </c>
      <c r="H23" s="13"/>
    </row>
    <row r="24" spans="1:9" ht="13.5" customHeight="1" x14ac:dyDescent="0.25">
      <c r="A24" s="43">
        <v>50</v>
      </c>
      <c r="B24" s="48" t="s">
        <v>25</v>
      </c>
      <c r="C24" s="5">
        <v>20</v>
      </c>
      <c r="D24" s="23" t="s">
        <v>26</v>
      </c>
      <c r="E24" s="61">
        <v>-86138</v>
      </c>
      <c r="F24" s="2"/>
      <c r="G24" s="3">
        <f t="shared" ref="G24:G55" si="2">F24+E24</f>
        <v>-86138</v>
      </c>
      <c r="H24" s="13"/>
    </row>
    <row r="25" spans="1:9" ht="13.5" customHeight="1" x14ac:dyDescent="0.25">
      <c r="A25" s="43">
        <v>50</v>
      </c>
      <c r="B25" s="24" t="s">
        <v>24</v>
      </c>
      <c r="C25" s="5">
        <v>40</v>
      </c>
      <c r="D25" s="23"/>
      <c r="E25" s="61">
        <v>-1864738</v>
      </c>
      <c r="F25" s="2"/>
      <c r="G25" s="3">
        <f t="shared" si="2"/>
        <v>-1864738</v>
      </c>
    </row>
    <row r="26" spans="1:9" ht="13.5" customHeight="1" x14ac:dyDescent="0.25">
      <c r="A26" s="43">
        <v>55</v>
      </c>
      <c r="B26" s="4" t="s">
        <v>27</v>
      </c>
      <c r="C26" s="5">
        <v>20</v>
      </c>
      <c r="D26" s="23"/>
      <c r="E26" s="61">
        <v>-719820</v>
      </c>
      <c r="F26" s="2">
        <v>-122095</v>
      </c>
      <c r="G26" s="3">
        <f t="shared" si="2"/>
        <v>-841915</v>
      </c>
    </row>
    <row r="27" spans="1:9" ht="13.5" customHeight="1" x14ac:dyDescent="0.25">
      <c r="A27" s="43">
        <v>55</v>
      </c>
      <c r="B27" s="47" t="s">
        <v>28</v>
      </c>
      <c r="C27" s="5">
        <v>20</v>
      </c>
      <c r="D27" s="23" t="s">
        <v>26</v>
      </c>
      <c r="E27" s="61">
        <v>-89844</v>
      </c>
      <c r="F27" s="2"/>
      <c r="G27" s="3">
        <f t="shared" si="2"/>
        <v>-89844</v>
      </c>
    </row>
    <row r="28" spans="1:9" s="13" customFormat="1" x14ac:dyDescent="0.25">
      <c r="A28" s="37">
        <v>55</v>
      </c>
      <c r="B28" s="47" t="s">
        <v>29</v>
      </c>
      <c r="C28" s="5">
        <v>10</v>
      </c>
      <c r="D28" s="5" t="s">
        <v>30</v>
      </c>
      <c r="E28" s="61">
        <v>-1120000</v>
      </c>
      <c r="F28" s="2"/>
      <c r="G28" s="3">
        <f t="shared" si="2"/>
        <v>-1120000</v>
      </c>
    </row>
    <row r="29" spans="1:9" s="13" customFormat="1" ht="13.5" customHeight="1" x14ac:dyDescent="0.25">
      <c r="A29" s="37">
        <v>55</v>
      </c>
      <c r="B29" s="47" t="s">
        <v>31</v>
      </c>
      <c r="C29" s="5">
        <v>10</v>
      </c>
      <c r="D29" s="5" t="s">
        <v>32</v>
      </c>
      <c r="E29" s="61">
        <v>-400000</v>
      </c>
      <c r="F29" s="2"/>
      <c r="G29" s="3">
        <f t="shared" si="2"/>
        <v>-400000</v>
      </c>
      <c r="H29" s="1"/>
    </row>
    <row r="30" spans="1:9" ht="13.5" customHeight="1" x14ac:dyDescent="0.25">
      <c r="A30" s="43">
        <v>55</v>
      </c>
      <c r="B30" s="4" t="s">
        <v>27</v>
      </c>
      <c r="C30" s="5">
        <v>40</v>
      </c>
      <c r="D30" s="23"/>
      <c r="E30" s="61">
        <v>-778771</v>
      </c>
      <c r="F30" s="2"/>
      <c r="G30" s="3">
        <f t="shared" si="2"/>
        <v>-778771</v>
      </c>
    </row>
    <row r="31" spans="1:9" ht="13.5" customHeight="1" x14ac:dyDescent="0.25">
      <c r="A31" s="43"/>
      <c r="B31" s="4" t="s">
        <v>27</v>
      </c>
      <c r="C31" s="5">
        <v>44</v>
      </c>
      <c r="D31" s="23"/>
      <c r="E31" s="61">
        <v>-545</v>
      </c>
      <c r="F31" s="2"/>
      <c r="G31" s="3">
        <f t="shared" si="2"/>
        <v>-545</v>
      </c>
    </row>
    <row r="32" spans="1:9" s="39" customFormat="1" ht="13.5" customHeight="1" x14ac:dyDescent="0.25">
      <c r="A32" s="37">
        <v>41</v>
      </c>
      <c r="B32" s="47" t="s">
        <v>33</v>
      </c>
      <c r="C32" s="5">
        <v>10</v>
      </c>
      <c r="D32" s="5" t="s">
        <v>32</v>
      </c>
      <c r="E32" s="61">
        <v>-1600000</v>
      </c>
      <c r="F32" s="38"/>
      <c r="G32" s="3">
        <f t="shared" si="2"/>
        <v>-1600000</v>
      </c>
    </row>
    <row r="33" spans="1:8" s="40" customFormat="1" ht="13.5" customHeight="1" x14ac:dyDescent="0.25">
      <c r="A33" s="37">
        <v>41</v>
      </c>
      <c r="B33" s="48" t="s">
        <v>34</v>
      </c>
      <c r="C33" s="5">
        <v>10</v>
      </c>
      <c r="D33" s="5" t="s">
        <v>35</v>
      </c>
      <c r="E33" s="61">
        <v>-200000</v>
      </c>
      <c r="F33" s="38"/>
      <c r="G33" s="3">
        <f t="shared" si="2"/>
        <v>-200000</v>
      </c>
    </row>
    <row r="34" spans="1:8" s="27" customFormat="1" x14ac:dyDescent="0.25">
      <c r="A34" s="43">
        <v>45</v>
      </c>
      <c r="B34" s="4" t="s">
        <v>36</v>
      </c>
      <c r="C34" s="5">
        <v>10</v>
      </c>
      <c r="D34" s="5" t="s">
        <v>30</v>
      </c>
      <c r="E34" s="61">
        <v>-1000000</v>
      </c>
      <c r="F34" s="2"/>
      <c r="G34" s="3">
        <f t="shared" si="2"/>
        <v>-1000000</v>
      </c>
      <c r="H34" s="66"/>
    </row>
    <row r="35" spans="1:8" s="26" customFormat="1" ht="13.5" customHeight="1" x14ac:dyDescent="0.25">
      <c r="A35" s="37">
        <v>45</v>
      </c>
      <c r="B35" s="24" t="s">
        <v>37</v>
      </c>
      <c r="C35" s="5">
        <v>10</v>
      </c>
      <c r="D35" s="5" t="s">
        <v>35</v>
      </c>
      <c r="E35" s="61">
        <v>-2200</v>
      </c>
      <c r="F35" s="2"/>
      <c r="G35" s="3">
        <f t="shared" si="2"/>
        <v>-2200</v>
      </c>
    </row>
    <row r="36" spans="1:8" s="27" customFormat="1" ht="13.5" customHeight="1" x14ac:dyDescent="0.25">
      <c r="A36" s="37">
        <v>45</v>
      </c>
      <c r="B36" s="4" t="s">
        <v>38</v>
      </c>
      <c r="C36" s="5">
        <v>20</v>
      </c>
      <c r="D36" s="5" t="s">
        <v>39</v>
      </c>
      <c r="E36" s="61">
        <v>-3000</v>
      </c>
      <c r="F36" s="2"/>
      <c r="G36" s="3">
        <f t="shared" si="2"/>
        <v>-3000</v>
      </c>
    </row>
    <row r="37" spans="1:8" s="26" customFormat="1" ht="13.5" customHeight="1" x14ac:dyDescent="0.25">
      <c r="A37" s="37">
        <v>45</v>
      </c>
      <c r="B37" s="4" t="s">
        <v>40</v>
      </c>
      <c r="C37" s="5">
        <v>41</v>
      </c>
      <c r="D37" s="5"/>
      <c r="E37" s="61">
        <v>-3708973</v>
      </c>
      <c r="F37" s="2"/>
      <c r="G37" s="3">
        <f t="shared" si="2"/>
        <v>-3708973</v>
      </c>
    </row>
    <row r="38" spans="1:8" s="26" customFormat="1" ht="13.5" customHeight="1" x14ac:dyDescent="0.25">
      <c r="A38" s="37">
        <v>45</v>
      </c>
      <c r="B38" s="4" t="s">
        <v>41</v>
      </c>
      <c r="C38" s="5">
        <v>32</v>
      </c>
      <c r="D38" s="5"/>
      <c r="E38" s="61">
        <v>-1345391</v>
      </c>
      <c r="F38" s="2"/>
      <c r="G38" s="3">
        <f t="shared" si="2"/>
        <v>-1345391</v>
      </c>
    </row>
    <row r="39" spans="1:8" s="27" customFormat="1" ht="13.5" customHeight="1" x14ac:dyDescent="0.25">
      <c r="A39" s="37">
        <v>650</v>
      </c>
      <c r="B39" s="4" t="s">
        <v>75</v>
      </c>
      <c r="C39" s="5">
        <v>10</v>
      </c>
      <c r="D39" s="5" t="s">
        <v>42</v>
      </c>
      <c r="E39" s="61">
        <v>-260729837</v>
      </c>
      <c r="F39" s="2"/>
      <c r="G39" s="3">
        <f t="shared" si="2"/>
        <v>-260729837</v>
      </c>
    </row>
    <row r="40" spans="1:8" s="13" customFormat="1" x14ac:dyDescent="0.25">
      <c r="A40" s="44"/>
      <c r="B40" s="7" t="s">
        <v>43</v>
      </c>
      <c r="C40" s="8"/>
      <c r="D40" s="9"/>
      <c r="E40" s="60">
        <f>SUM(E41:E46)</f>
        <v>-1748492</v>
      </c>
      <c r="F40" s="6">
        <f>SUM(F41:F46)</f>
        <v>41491</v>
      </c>
      <c r="G40" s="6">
        <f>SUM(G41:G46)</f>
        <v>-1707001</v>
      </c>
    </row>
    <row r="41" spans="1:8" s="13" customFormat="1" ht="13.5" customHeight="1" x14ac:dyDescent="0.25">
      <c r="A41" s="37">
        <v>50</v>
      </c>
      <c r="B41" s="4" t="s">
        <v>24</v>
      </c>
      <c r="C41" s="5">
        <v>20</v>
      </c>
      <c r="D41" s="5"/>
      <c r="E41" s="62">
        <v>-1414414</v>
      </c>
      <c r="F41" s="2"/>
      <c r="G41" s="3">
        <f t="shared" si="2"/>
        <v>-1414414</v>
      </c>
    </row>
    <row r="42" spans="1:8" s="13" customFormat="1" ht="13.5" customHeight="1" x14ac:dyDescent="0.25">
      <c r="A42" s="37">
        <v>50</v>
      </c>
      <c r="B42" s="4" t="s">
        <v>24</v>
      </c>
      <c r="C42" s="5">
        <v>40</v>
      </c>
      <c r="D42" s="5"/>
      <c r="E42" s="62">
        <v>-7765</v>
      </c>
      <c r="F42" s="2"/>
      <c r="G42" s="3">
        <f t="shared" si="2"/>
        <v>-7765</v>
      </c>
    </row>
    <row r="43" spans="1:8" s="13" customFormat="1" ht="13.5" customHeight="1" x14ac:dyDescent="0.25">
      <c r="A43" s="37">
        <v>55</v>
      </c>
      <c r="B43" s="4" t="s">
        <v>27</v>
      </c>
      <c r="C43" s="5">
        <v>20</v>
      </c>
      <c r="D43" s="5"/>
      <c r="E43" s="62">
        <v>-304168</v>
      </c>
      <c r="F43" s="2">
        <v>41491</v>
      </c>
      <c r="G43" s="3">
        <f t="shared" si="2"/>
        <v>-262677</v>
      </c>
    </row>
    <row r="44" spans="1:8" s="13" customFormat="1" ht="13.5" customHeight="1" x14ac:dyDescent="0.25">
      <c r="A44" s="37"/>
      <c r="B44" s="4" t="s">
        <v>27</v>
      </c>
      <c r="C44" s="5">
        <v>40</v>
      </c>
      <c r="D44" s="5"/>
      <c r="E44" s="62">
        <v>-24</v>
      </c>
      <c r="F44" s="2"/>
      <c r="G44" s="3">
        <f t="shared" si="2"/>
        <v>-24</v>
      </c>
    </row>
    <row r="45" spans="1:8" s="13" customFormat="1" ht="13.5" customHeight="1" x14ac:dyDescent="0.25">
      <c r="A45" s="37"/>
      <c r="B45" s="4" t="s">
        <v>27</v>
      </c>
      <c r="C45" s="5">
        <v>44</v>
      </c>
      <c r="D45" s="5"/>
      <c r="E45" s="62">
        <v>-121</v>
      </c>
      <c r="F45" s="2"/>
      <c r="G45" s="3">
        <f t="shared" si="2"/>
        <v>-121</v>
      </c>
    </row>
    <row r="46" spans="1:8" s="13" customFormat="1" ht="13.5" customHeight="1" x14ac:dyDescent="0.25">
      <c r="A46" s="37">
        <v>45</v>
      </c>
      <c r="B46" s="4" t="s">
        <v>38</v>
      </c>
      <c r="C46" s="5">
        <v>20</v>
      </c>
      <c r="D46" s="5" t="s">
        <v>39</v>
      </c>
      <c r="E46" s="62">
        <v>-22000</v>
      </c>
      <c r="F46" s="2"/>
      <c r="G46" s="3">
        <f t="shared" si="2"/>
        <v>-22000</v>
      </c>
    </row>
    <row r="47" spans="1:8" s="13" customFormat="1" ht="13.5" customHeight="1" x14ac:dyDescent="0.25">
      <c r="A47" s="44"/>
      <c r="B47" s="7" t="s">
        <v>44</v>
      </c>
      <c r="C47" s="8"/>
      <c r="D47" s="9"/>
      <c r="E47" s="60">
        <f>SUM(E48:E55)</f>
        <v>-2111101</v>
      </c>
      <c r="F47" s="6">
        <f t="shared" ref="F47" si="3">SUM(F48:F55)</f>
        <v>-33665</v>
      </c>
      <c r="G47" s="6">
        <f>SUM(G48:G55)</f>
        <v>-2144766</v>
      </c>
    </row>
    <row r="48" spans="1:8" s="13" customFormat="1" ht="13.5" customHeight="1" x14ac:dyDescent="0.25">
      <c r="A48" s="37">
        <v>50</v>
      </c>
      <c r="B48" s="4" t="s">
        <v>24</v>
      </c>
      <c r="C48" s="5">
        <v>20</v>
      </c>
      <c r="D48" s="5"/>
      <c r="E48" s="62">
        <v>-1532796</v>
      </c>
      <c r="F48" s="2"/>
      <c r="G48" s="3">
        <f t="shared" si="2"/>
        <v>-1532796</v>
      </c>
    </row>
    <row r="49" spans="1:10" s="13" customFormat="1" ht="13.5" customHeight="1" x14ac:dyDescent="0.25">
      <c r="A49" s="37">
        <v>50</v>
      </c>
      <c r="B49" s="4" t="s">
        <v>24</v>
      </c>
      <c r="C49" s="5">
        <v>40</v>
      </c>
      <c r="D49" s="5"/>
      <c r="E49" s="62">
        <v>-8513</v>
      </c>
      <c r="F49" s="2"/>
      <c r="G49" s="3">
        <f t="shared" si="2"/>
        <v>-8513</v>
      </c>
    </row>
    <row r="50" spans="1:10" s="13" customFormat="1" ht="13.5" customHeight="1" x14ac:dyDescent="0.25">
      <c r="A50" s="37">
        <v>55</v>
      </c>
      <c r="B50" s="4" t="s">
        <v>27</v>
      </c>
      <c r="C50" s="5">
        <v>20</v>
      </c>
      <c r="D50" s="5"/>
      <c r="E50" s="62">
        <v>-254302</v>
      </c>
      <c r="F50" s="2">
        <v>-33665</v>
      </c>
      <c r="G50" s="3">
        <f t="shared" si="2"/>
        <v>-287967</v>
      </c>
    </row>
    <row r="51" spans="1:10" s="13" customFormat="1" ht="13.5" customHeight="1" x14ac:dyDescent="0.25">
      <c r="A51" s="37">
        <v>55</v>
      </c>
      <c r="B51" s="4" t="s">
        <v>27</v>
      </c>
      <c r="C51" s="5">
        <v>40</v>
      </c>
      <c r="D51" s="5"/>
      <c r="E51" s="62">
        <v>-129027</v>
      </c>
      <c r="F51" s="2"/>
      <c r="G51" s="3">
        <f t="shared" si="2"/>
        <v>-129027</v>
      </c>
    </row>
    <row r="52" spans="1:10" s="13" customFormat="1" ht="13.5" customHeight="1" x14ac:dyDescent="0.25">
      <c r="A52" s="37"/>
      <c r="B52" s="4" t="s">
        <v>27</v>
      </c>
      <c r="C52" s="5">
        <v>44</v>
      </c>
      <c r="D52" s="5"/>
      <c r="E52" s="62">
        <v>-133</v>
      </c>
      <c r="F52" s="2"/>
      <c r="G52" s="3">
        <f t="shared" si="2"/>
        <v>-133</v>
      </c>
    </row>
    <row r="53" spans="1:10" s="13" customFormat="1" x14ac:dyDescent="0.25">
      <c r="A53" s="37">
        <v>45</v>
      </c>
      <c r="B53" s="4" t="s">
        <v>45</v>
      </c>
      <c r="C53" s="5">
        <v>20</v>
      </c>
      <c r="D53" s="5"/>
      <c r="E53" s="62">
        <v>-40500</v>
      </c>
      <c r="F53" s="2"/>
      <c r="G53" s="3">
        <f t="shared" si="2"/>
        <v>-40500</v>
      </c>
    </row>
    <row r="54" spans="1:10" s="27" customFormat="1" ht="13.5" customHeight="1" x14ac:dyDescent="0.25">
      <c r="A54" s="37">
        <v>45</v>
      </c>
      <c r="B54" s="4" t="s">
        <v>38</v>
      </c>
      <c r="C54" s="5">
        <v>20</v>
      </c>
      <c r="D54" s="5" t="s">
        <v>39</v>
      </c>
      <c r="E54" s="62">
        <v>-8430</v>
      </c>
      <c r="F54" s="2"/>
      <c r="G54" s="3">
        <f t="shared" si="2"/>
        <v>-8430</v>
      </c>
    </row>
    <row r="55" spans="1:10" s="27" customFormat="1" x14ac:dyDescent="0.25">
      <c r="A55" s="37"/>
      <c r="B55" s="47" t="s">
        <v>70</v>
      </c>
      <c r="C55" s="5">
        <v>40</v>
      </c>
      <c r="D55" s="5"/>
      <c r="E55" s="62">
        <v>-137400</v>
      </c>
      <c r="F55" s="2"/>
      <c r="G55" s="3">
        <f t="shared" si="2"/>
        <v>-137400</v>
      </c>
      <c r="H55" s="66"/>
    </row>
    <row r="56" spans="1:10" s="13" customFormat="1" ht="13.5" customHeight="1" x14ac:dyDescent="0.25">
      <c r="A56" s="69" t="s">
        <v>46</v>
      </c>
      <c r="B56" s="69"/>
      <c r="C56" s="69"/>
      <c r="D56" s="70"/>
      <c r="E56" s="63"/>
      <c r="F56" s="14"/>
      <c r="G56" s="14"/>
      <c r="J56" s="27"/>
    </row>
    <row r="57" spans="1:10" s="13" customFormat="1" ht="13.5" customHeight="1" x14ac:dyDescent="0.25">
      <c r="A57" s="44"/>
      <c r="B57" s="7" t="s">
        <v>47</v>
      </c>
      <c r="C57" s="8"/>
      <c r="D57" s="9"/>
      <c r="E57" s="60">
        <f>SUM(E58:E66)</f>
        <v>-27702352</v>
      </c>
      <c r="F57" s="6">
        <f>SUM(F58:F66)</f>
        <v>114269</v>
      </c>
      <c r="G57" s="6">
        <f>SUM(G58:G66)</f>
        <v>-27588083</v>
      </c>
      <c r="J57" s="27"/>
    </row>
    <row r="58" spans="1:10" ht="13.5" customHeight="1" x14ac:dyDescent="0.25">
      <c r="A58" s="37">
        <v>50</v>
      </c>
      <c r="B58" s="4" t="s">
        <v>24</v>
      </c>
      <c r="C58" s="5">
        <v>20</v>
      </c>
      <c r="D58" s="5"/>
      <c r="E58" s="62">
        <v>-2330002</v>
      </c>
      <c r="F58" s="2"/>
      <c r="G58" s="3">
        <f t="shared" ref="G58:G66" si="4">F58+E58</f>
        <v>-2330002</v>
      </c>
      <c r="J58" s="27"/>
    </row>
    <row r="59" spans="1:10" ht="13.5" customHeight="1" x14ac:dyDescent="0.25">
      <c r="A59" s="37">
        <v>50</v>
      </c>
      <c r="B59" s="4" t="s">
        <v>24</v>
      </c>
      <c r="C59" s="5">
        <v>40</v>
      </c>
      <c r="D59" s="5"/>
      <c r="E59" s="62">
        <v>-12823</v>
      </c>
      <c r="F59" s="2"/>
      <c r="G59" s="3">
        <f t="shared" si="4"/>
        <v>-12823</v>
      </c>
    </row>
    <row r="60" spans="1:10" ht="13.5" customHeight="1" x14ac:dyDescent="0.25">
      <c r="A60" s="37">
        <v>55</v>
      </c>
      <c r="B60" s="4" t="s">
        <v>27</v>
      </c>
      <c r="C60" s="5">
        <v>20</v>
      </c>
      <c r="D60" s="5"/>
      <c r="E60" s="62">
        <v>-423127</v>
      </c>
      <c r="F60" s="2">
        <v>114269</v>
      </c>
      <c r="G60" s="3">
        <f t="shared" si="4"/>
        <v>-308858</v>
      </c>
    </row>
    <row r="61" spans="1:10" ht="13.5" customHeight="1" x14ac:dyDescent="0.25">
      <c r="A61" s="37"/>
      <c r="B61" s="4" t="s">
        <v>27</v>
      </c>
      <c r="C61" s="5">
        <v>40</v>
      </c>
      <c r="D61" s="5"/>
      <c r="E61" s="62">
        <v>-40</v>
      </c>
      <c r="F61" s="2"/>
      <c r="G61" s="3">
        <f t="shared" si="4"/>
        <v>-40</v>
      </c>
    </row>
    <row r="62" spans="1:10" ht="13.5" customHeight="1" x14ac:dyDescent="0.25">
      <c r="A62" s="37"/>
      <c r="B62" s="4" t="s">
        <v>27</v>
      </c>
      <c r="C62" s="5">
        <v>44</v>
      </c>
      <c r="D62" s="5"/>
      <c r="E62" s="62">
        <v>-200</v>
      </c>
      <c r="F62" s="2"/>
      <c r="G62" s="3">
        <f t="shared" si="4"/>
        <v>-200</v>
      </c>
    </row>
    <row r="63" spans="1:10" ht="13.5" customHeight="1" x14ac:dyDescent="0.25">
      <c r="A63" s="37">
        <v>55</v>
      </c>
      <c r="B63" s="4" t="s">
        <v>48</v>
      </c>
      <c r="C63" s="5">
        <v>10</v>
      </c>
      <c r="D63" s="5" t="s">
        <v>49</v>
      </c>
      <c r="E63" s="62">
        <v>-200000</v>
      </c>
      <c r="F63" s="2"/>
      <c r="G63" s="3">
        <f t="shared" si="4"/>
        <v>-200000</v>
      </c>
    </row>
    <row r="64" spans="1:10" ht="13.2" customHeight="1" x14ac:dyDescent="0.25">
      <c r="A64" s="43">
        <v>45</v>
      </c>
      <c r="B64" s="4" t="s">
        <v>38</v>
      </c>
      <c r="C64" s="5">
        <v>20</v>
      </c>
      <c r="D64" s="23" t="s">
        <v>39</v>
      </c>
      <c r="E64" s="62">
        <v>-5000</v>
      </c>
      <c r="F64" s="2"/>
      <c r="G64" s="3">
        <f t="shared" si="4"/>
        <v>-5000</v>
      </c>
    </row>
    <row r="65" spans="1:7" ht="13.95" customHeight="1" x14ac:dyDescent="0.25">
      <c r="A65" s="43">
        <v>45</v>
      </c>
      <c r="B65" s="48" t="s">
        <v>76</v>
      </c>
      <c r="C65" s="5">
        <v>41</v>
      </c>
      <c r="D65" s="23" t="s">
        <v>50</v>
      </c>
      <c r="E65" s="62">
        <v>-16573560</v>
      </c>
      <c r="F65" s="2"/>
      <c r="G65" s="3">
        <f t="shared" si="4"/>
        <v>-16573560</v>
      </c>
    </row>
    <row r="66" spans="1:7" ht="13.95" customHeight="1" x14ac:dyDescent="0.25">
      <c r="A66" s="43">
        <v>45</v>
      </c>
      <c r="B66" s="48" t="s">
        <v>77</v>
      </c>
      <c r="C66" s="5">
        <v>43</v>
      </c>
      <c r="D66" s="23" t="s">
        <v>51</v>
      </c>
      <c r="E66" s="62">
        <v>-8157600</v>
      </c>
      <c r="F66" s="2"/>
      <c r="G66" s="3">
        <f t="shared" si="4"/>
        <v>-8157600</v>
      </c>
    </row>
    <row r="67" spans="1:7" s="13" customFormat="1" x14ac:dyDescent="0.25">
      <c r="A67" s="44"/>
      <c r="B67" s="7" t="s">
        <v>52</v>
      </c>
      <c r="C67" s="8"/>
      <c r="D67" s="9"/>
      <c r="E67" s="60">
        <f>SUM(E68:E71)</f>
        <v>-9659602</v>
      </c>
      <c r="F67" s="6">
        <f>SUM(F68:F71)</f>
        <v>0</v>
      </c>
      <c r="G67" s="6">
        <f>SUM(G68:G71)</f>
        <v>-9659602</v>
      </c>
    </row>
    <row r="68" spans="1:7" s="13" customFormat="1" ht="13.5" customHeight="1" x14ac:dyDescent="0.25">
      <c r="A68" s="37">
        <v>50</v>
      </c>
      <c r="B68" s="4" t="s">
        <v>24</v>
      </c>
      <c r="C68" s="5">
        <v>20</v>
      </c>
      <c r="D68" s="5"/>
      <c r="E68" s="62">
        <v>-1417021</v>
      </c>
      <c r="F68" s="2"/>
      <c r="G68" s="3">
        <f t="shared" ref="G68:G74" si="5">F68+E68</f>
        <v>-1417021</v>
      </c>
    </row>
    <row r="69" spans="1:7" s="13" customFormat="1" ht="13.2" customHeight="1" x14ac:dyDescent="0.25">
      <c r="A69" s="37">
        <v>55</v>
      </c>
      <c r="B69" s="4" t="s">
        <v>27</v>
      </c>
      <c r="C69" s="5">
        <v>20</v>
      </c>
      <c r="D69" s="5"/>
      <c r="E69" s="62">
        <v>-965248</v>
      </c>
      <c r="F69" s="2">
        <v>-616</v>
      </c>
      <c r="G69" s="3">
        <f t="shared" si="5"/>
        <v>-965864</v>
      </c>
    </row>
    <row r="70" spans="1:7" s="13" customFormat="1" ht="13.2" customHeight="1" x14ac:dyDescent="0.25">
      <c r="A70" s="37"/>
      <c r="B70" s="47" t="s">
        <v>71</v>
      </c>
      <c r="C70" s="5">
        <v>20</v>
      </c>
      <c r="D70" s="5" t="s">
        <v>64</v>
      </c>
      <c r="E70" s="62">
        <v>-7272717</v>
      </c>
      <c r="F70" s="2"/>
      <c r="G70" s="3">
        <f t="shared" si="5"/>
        <v>-7272717</v>
      </c>
    </row>
    <row r="71" spans="1:7" s="13" customFormat="1" ht="13.2" customHeight="1" x14ac:dyDescent="0.25">
      <c r="A71" s="37"/>
      <c r="B71" s="47" t="s">
        <v>72</v>
      </c>
      <c r="C71" s="5">
        <v>20</v>
      </c>
      <c r="D71" s="5"/>
      <c r="E71" s="62">
        <v>-4616</v>
      </c>
      <c r="F71" s="2">
        <v>616</v>
      </c>
      <c r="G71" s="3">
        <f t="shared" si="5"/>
        <v>-4000</v>
      </c>
    </row>
    <row r="72" spans="1:7" s="13" customFormat="1" ht="13.5" customHeight="1" x14ac:dyDescent="0.25">
      <c r="A72" s="45"/>
      <c r="B72" s="7" t="s">
        <v>53</v>
      </c>
      <c r="C72" s="35">
        <v>10</v>
      </c>
      <c r="D72" s="16"/>
      <c r="E72" s="60">
        <v>-2177972</v>
      </c>
      <c r="F72" s="6">
        <v>0</v>
      </c>
      <c r="G72" s="6">
        <f t="shared" si="5"/>
        <v>-2177972</v>
      </c>
    </row>
    <row r="73" spans="1:7" s="13" customFormat="1" ht="13.5" customHeight="1" x14ac:dyDescent="0.25">
      <c r="A73" s="45"/>
      <c r="B73" s="7" t="s">
        <v>53</v>
      </c>
      <c r="C73" s="35">
        <v>40</v>
      </c>
      <c r="D73" s="16"/>
      <c r="E73" s="60">
        <v>-195002</v>
      </c>
      <c r="F73" s="6">
        <v>0</v>
      </c>
      <c r="G73" s="6">
        <f t="shared" si="5"/>
        <v>-195002</v>
      </c>
    </row>
    <row r="74" spans="1:7" s="13" customFormat="1" ht="13.5" customHeight="1" x14ac:dyDescent="0.25">
      <c r="A74" s="42"/>
      <c r="B74" s="10" t="s">
        <v>69</v>
      </c>
      <c r="C74" s="11"/>
      <c r="D74" s="11"/>
      <c r="E74" s="57">
        <f>+E75+E76</f>
        <v>-95000</v>
      </c>
      <c r="F74" s="12">
        <v>0</v>
      </c>
      <c r="G74" s="12">
        <f t="shared" si="5"/>
        <v>-95000</v>
      </c>
    </row>
    <row r="75" spans="1:7" s="13" customFormat="1" ht="13.5" customHeight="1" x14ac:dyDescent="0.25">
      <c r="A75" s="42"/>
      <c r="B75" s="24" t="s">
        <v>68</v>
      </c>
      <c r="C75" s="23">
        <v>40</v>
      </c>
      <c r="D75" s="23"/>
      <c r="E75" s="64">
        <v>-76613</v>
      </c>
      <c r="F75" s="2"/>
      <c r="G75" s="2">
        <f>F75+E75</f>
        <v>-76613</v>
      </c>
    </row>
    <row r="76" spans="1:7" s="13" customFormat="1" ht="13.5" customHeight="1" x14ac:dyDescent="0.25">
      <c r="A76" s="42"/>
      <c r="B76" s="24" t="s">
        <v>67</v>
      </c>
      <c r="C76" s="23">
        <v>40</v>
      </c>
      <c r="D76" s="23"/>
      <c r="E76" s="64">
        <v>-18387</v>
      </c>
      <c r="F76" s="2"/>
      <c r="G76" s="2">
        <f>F76+E76</f>
        <v>-18387</v>
      </c>
    </row>
    <row r="77" spans="1:7" s="13" customFormat="1" ht="13.5" customHeight="1" x14ac:dyDescent="0.25">
      <c r="A77" s="42"/>
      <c r="B77" s="10" t="s">
        <v>54</v>
      </c>
      <c r="C77" s="11"/>
      <c r="D77" s="11"/>
      <c r="E77" s="57">
        <f>SUM(E78:E80)</f>
        <v>1589390341</v>
      </c>
      <c r="F77" s="12">
        <f>SUM(F78:F80)</f>
        <v>0</v>
      </c>
      <c r="G77" s="12">
        <f>SUM(G78:G80)</f>
        <v>1589390341</v>
      </c>
    </row>
    <row r="78" spans="1:7" s="27" customFormat="1" ht="13.2" customHeight="1" x14ac:dyDescent="0.25">
      <c r="A78" s="46">
        <v>1032</v>
      </c>
      <c r="B78" s="29" t="s">
        <v>55</v>
      </c>
      <c r="C78" s="30">
        <v>10</v>
      </c>
      <c r="D78" s="30"/>
      <c r="E78" s="62">
        <v>5700000</v>
      </c>
      <c r="F78" s="31"/>
      <c r="G78" s="3">
        <f>F78+E78</f>
        <v>5700000</v>
      </c>
    </row>
    <row r="79" spans="1:7" s="27" customFormat="1" ht="13.2" customHeight="1" x14ac:dyDescent="0.25">
      <c r="A79" s="46">
        <v>151</v>
      </c>
      <c r="B79" s="29" t="s">
        <v>56</v>
      </c>
      <c r="C79" s="30">
        <v>10</v>
      </c>
      <c r="D79" s="30"/>
      <c r="E79" s="62">
        <v>-36309659</v>
      </c>
      <c r="F79" s="31"/>
      <c r="G79" s="3">
        <f t="shared" ref="G79:G80" si="6">F79+E79</f>
        <v>-36309659</v>
      </c>
    </row>
    <row r="80" spans="1:7" s="27" customFormat="1" ht="13.2" customHeight="1" x14ac:dyDescent="0.25">
      <c r="A80" s="46">
        <v>208</v>
      </c>
      <c r="B80" s="29" t="s">
        <v>57</v>
      </c>
      <c r="C80" s="30">
        <v>10</v>
      </c>
      <c r="D80" s="30"/>
      <c r="E80" s="62">
        <v>1620000000</v>
      </c>
      <c r="F80" s="31"/>
      <c r="G80" s="3">
        <f t="shared" si="6"/>
        <v>1620000000</v>
      </c>
    </row>
    <row r="81" spans="1:7" s="13" customFormat="1" ht="13.5" customHeight="1" x14ac:dyDescent="0.25">
      <c r="A81" s="28"/>
      <c r="B81" s="32"/>
      <c r="C81" s="26"/>
      <c r="D81" s="27"/>
      <c r="E81" s="25"/>
      <c r="F81" s="25"/>
      <c r="G81" s="25"/>
    </row>
    <row r="82" spans="1:7" x14ac:dyDescent="0.25">
      <c r="B82" s="1" t="s">
        <v>58</v>
      </c>
      <c r="E82" s="65"/>
      <c r="F82" s="25"/>
      <c r="G82" s="25"/>
    </row>
    <row r="83" spans="1:7" s="50" customFormat="1" x14ac:dyDescent="0.25">
      <c r="A83" s="49"/>
      <c r="B83" s="50" t="s">
        <v>59</v>
      </c>
      <c r="C83" s="51"/>
      <c r="E83" s="52"/>
      <c r="F83" s="52"/>
      <c r="G83" s="52"/>
    </row>
    <row r="84" spans="1:7" s="50" customFormat="1" x14ac:dyDescent="0.25">
      <c r="A84" s="49"/>
      <c r="B84" s="50" t="s">
        <v>60</v>
      </c>
      <c r="C84" s="51"/>
      <c r="E84" s="52"/>
      <c r="F84" s="52"/>
      <c r="G84" s="52"/>
    </row>
    <row r="85" spans="1:7" s="50" customFormat="1" x14ac:dyDescent="0.25">
      <c r="A85" s="49"/>
      <c r="B85" s="53" t="s">
        <v>61</v>
      </c>
      <c r="C85" s="51"/>
      <c r="E85" s="52"/>
      <c r="F85" s="52"/>
      <c r="G85" s="52"/>
    </row>
    <row r="86" spans="1:7" s="50" customFormat="1" x14ac:dyDescent="0.25">
      <c r="A86" s="49"/>
      <c r="B86" s="50" t="s">
        <v>73</v>
      </c>
      <c r="C86" s="51"/>
      <c r="E86" s="52"/>
      <c r="F86" s="52"/>
      <c r="G86" s="52"/>
    </row>
    <row r="87" spans="1:7" s="50" customFormat="1" x14ac:dyDescent="0.25">
      <c r="A87" s="49"/>
      <c r="B87" s="50" t="s">
        <v>74</v>
      </c>
      <c r="C87" s="51"/>
    </row>
    <row r="88" spans="1:7" s="50" customFormat="1" x14ac:dyDescent="0.25">
      <c r="A88" s="49"/>
      <c r="B88" s="50" t="s">
        <v>62</v>
      </c>
      <c r="C88" s="51"/>
    </row>
    <row r="89" spans="1:7" s="50" customFormat="1" x14ac:dyDescent="0.25">
      <c r="A89" s="49"/>
      <c r="B89" s="50" t="s">
        <v>65</v>
      </c>
      <c r="C89" s="51"/>
    </row>
  </sheetData>
  <mergeCells count="3">
    <mergeCell ref="A20:G20"/>
    <mergeCell ref="A21:D21"/>
    <mergeCell ref="A56:D56"/>
  </mergeCells>
  <pageMargins left="0.23622047244094488" right="0.23622047244094488" top="0.74803149606299213" bottom="0.74803149606299213" header="0.31496062992125984" footer="0.31496062992125984"/>
  <pageSetup paperSize="9" scale="60" fitToWidth="0" orientation="portrait" r:id="rId1"/>
  <customProperties>
    <customPr name="EpmWorksheetKeyString_GUID" r:id="rId2"/>
  </customProperties>
  <ignoredErrors>
    <ignoredError sqref="E40 E56 G40 G77:G78 G47:G51 G53:G54 G56 G63:G69 G72:G73 G79:G80 G58:G60" formula="1"/>
    <ignoredError sqref="E67:F6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bfcc9754bd709e5474dc39ee4d07480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2d716852568370916a2da79bcb2b072b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B19F90-C494-4A15-994D-928987995BB2}">
  <ds:schemaRefs>
    <ds:schemaRef ds:uri="http://schemas.microsoft.com/office/2006/metadata/properties"/>
    <ds:schemaRef ds:uri="http://schemas.microsoft.com/office/infopath/2007/PartnerControls"/>
    <ds:schemaRef ds:uri="3d7fb3fa-7f75-4382-a1fe-43b99e0a9782"/>
    <ds:schemaRef ds:uri="c9d7f55a-e0c0-4807-85d8-9a9186e510d0"/>
  </ds:schemaRefs>
</ds:datastoreItem>
</file>

<file path=customXml/itemProps2.xml><?xml version="1.0" encoding="utf-8"?>
<ds:datastoreItem xmlns:ds="http://schemas.openxmlformats.org/officeDocument/2006/customXml" ds:itemID="{2D086A10-C305-49A1-AB37-8A593692A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7f55a-e0c0-4807-85d8-9a9186e510d0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10363B-ED5B-43D0-AE99-EC74CE7BB8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RM</vt:lpstr>
      <vt:lpstr>RM!Prinditiitlid</vt:lpstr>
    </vt:vector>
  </TitlesOfParts>
  <Manager/>
  <Company>RMIT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Mari-Liis Mets</dc:creator>
  <cp:keywords/>
  <dc:description/>
  <cp:lastModifiedBy>Aire Tark - RAM</cp:lastModifiedBy>
  <cp:revision/>
  <cp:lastPrinted>2025-12-19T11:56:04Z</cp:lastPrinted>
  <dcterms:created xsi:type="dcterms:W3CDTF">2018-01-31T08:05:03Z</dcterms:created>
  <dcterms:modified xsi:type="dcterms:W3CDTF">2025-12-19T11:56:28Z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0x010100B53F004D64B9844E9CA7A9A80342B72F</vt:lpwstr>
  </property>
  <property fmtid="{D5CDD505-2E9C-101B-9397-08002B2CF9AE}" pid="3" name="Order">
    <vt:r8>4911200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2025-03-18T13:42:18Z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91316e57-5e50-41d1-b7bc-afeeff263a8a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