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hine-my.sharepoint.com/personal/mart_toots_eis_ee/Documents/Documents/RUPi strateegilised tegevused/2025 tulemuskaart, eelarve/"/>
    </mc:Choice>
  </mc:AlternateContent>
  <xr:revisionPtr revIDLastSave="168" documentId="13_ncr:1_{8E646E6F-CF08-41D5-A1F8-C4CEF03E7B4E}" xr6:coauthVersionLast="47" xr6:coauthVersionMax="47" xr10:uidLastSave="{D0FEAB89-C2A1-492B-B442-C3E2C4E19A7C}"/>
  <bookViews>
    <workbookView xWindow="-110" yWindow="-110" windowWidth="19420" windowHeight="11500" firstSheet="1" activeTab="3" xr2:uid="{4E142EE8-16C0-4C28-B066-930256E70DCF}"/>
  </bookViews>
  <sheets>
    <sheet name="Koondkava" sheetId="7" r:id="rId1"/>
    <sheet name="RUP 2023" sheetId="8" r:id="rId2"/>
    <sheet name="RUP 2024" sheetId="9" r:id="rId3"/>
    <sheet name="RUP 2025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C26" i="9" l="1"/>
  <c r="C3" i="7" s="1"/>
  <c r="E3" i="7" s="1"/>
  <c r="F3" i="7" l="1"/>
  <c r="H3" i="7"/>
  <c r="D3" i="7"/>
  <c r="G3" i="7"/>
  <c r="B3" i="7" l="1"/>
  <c r="C22" i="8"/>
  <c r="D4" i="7" l="1"/>
  <c r="E4" i="7"/>
  <c r="C4" i="7"/>
  <c r="F4" i="7"/>
  <c r="G4" i="7"/>
  <c r="H4" i="7"/>
  <c r="I4" i="7"/>
  <c r="J3" i="7" l="1"/>
  <c r="J4" i="7" l="1"/>
  <c r="B4" i="7"/>
  <c r="C5" i="8"/>
  <c r="C4" i="8"/>
  <c r="C23" i="8" s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tc={0F7C05C3-8B4B-461A-832F-010B4437FF1A}</author>
  </authors>
  <commentList>
    <comment ref="I11" authorId="0" shapeId="0" xr:uid="{0F7C05C3-8B4B-461A-832F-010B4437FF1A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lahtrid tuleks siiski täita</t>
      </text>
    </comment>
  </commentList>
</comments>
</file>

<file path=xl/sharedStrings.xml><?xml version="1.0" encoding="utf-8"?>
<sst xmlns="http://schemas.openxmlformats.org/spreadsheetml/2006/main" count="704" uniqueCount="244">
  <si>
    <t>Koondkokkuvõte - summad aastate lõikes</t>
  </si>
  <si>
    <t>Kokku</t>
  </si>
  <si>
    <t>Jääk</t>
  </si>
  <si>
    <t>Rakendusuuringute programm</t>
  </si>
  <si>
    <t xml:space="preserve">Tegevus - TAIE Fookusvaldkonnad (https://taie.ee/): </t>
  </si>
  <si>
    <t>Alategevused (lisada kõik alategevused)</t>
  </si>
  <si>
    <t>Eelarve</t>
  </si>
  <si>
    <t>Eelarve selgitus</t>
  </si>
  <si>
    <t>Tegevuste teostamise aeg</t>
  </si>
  <si>
    <t>Sihtgrupp</t>
  </si>
  <si>
    <t>Oodatav tulemus, sh kolmikpööre</t>
  </si>
  <si>
    <t>TAIE seos</t>
  </si>
  <si>
    <t>Seos näitajaga: Tööjõu tootlikkus osakaaluna EL keskmisest</t>
  </si>
  <si>
    <t xml:space="preserve">Seos näitajaga: TA kulud erasektoris </t>
  </si>
  <si>
    <t>Seos horisontaalsete põhimõtetega: Väljaspool Harjumaad loodud SKP elaniku kohta EL 27 keskmisest</t>
  </si>
  <si>
    <t>Seos horisontaalsete põhimõtetega: Kasvuhoonegaaside netoheide CO2 ekvivalenttonnides</t>
  </si>
  <si>
    <t>Seos horisontaalsete põhimõtetega: Soolise võrdõiguslikkuse indeks</t>
  </si>
  <si>
    <t>Seos horisontaalsete põhimõtetega: Hoolivuse ja koostöömeelsuse mõõdik</t>
  </si>
  <si>
    <t>Seos horisontaalsete põhimõtetega: Ligipääsetavuse näitaja</t>
  </si>
  <si>
    <t>Märkused ja täiendused</t>
  </si>
  <si>
    <t>Vastutaja</t>
  </si>
  <si>
    <t>1. ettevõtlusest huvitatud või ettevõtlusega alustada soovivad inimesed;
2. ettevõtjad;
3. ettevõtjate juhid, arendustöötajad ja omanikud;
4. ettevõtja olemasolevad või potentsiaalsed investorid;
5. ettevõtluse edendamisega tegelevad ja ettevõtluse arengusse panustavad juriidilised isikud
ning teadus- ja arendusasutused;
6. avaliku sektori organisatsioonid ja nende töötajad.</t>
  </si>
  <si>
    <t xml:space="preserve">Sekkumise tegevused panustavad KK näitajatesse:  1. Toetatavad ettevõtjad (millest: mikro-, väikesed, keskmise suurusega ja suured ettevõtjad) arv
2. Mitterahalist toetust saavad ettevõtjad
</t>
  </si>
  <si>
    <t>TAIE alaeesmärgid:                 
 1. Teadussüsteem                   
 2. Teadmussiire                    
 3. Ettevõtluskeskond</t>
  </si>
  <si>
    <t>2.1.1. ettevõtjate nõustamine rakendusuuringute ja eksperimentaalarenduse projektide
ettevalmistamisel ja elluviimisel</t>
  </si>
  <si>
    <t>kõik TAIE fookused</t>
  </si>
  <si>
    <t>Ettevõtete arendusprojektide tehnoloogiline ja äriline nõustamine</t>
  </si>
  <si>
    <t>RUPi tiimi tööjõukulu</t>
  </si>
  <si>
    <t>1,2,3</t>
  </si>
  <si>
    <t xml:space="preserve"> Mitterahalist toetust saavad ettevõtjad: 170</t>
  </si>
  <si>
    <t>Nõustamise läbinud ettevõtjad oskavad paremini planeerida arendustööd ning omavad suuremat edukust rahastuse taotlemisel, mistõttu on suurem tõenäolsus projektide õnnestumisel, mis suurendab ettevõtete lisandväärtust ja tööjõu tootlikkust</t>
  </si>
  <si>
    <t>Nõustamise läbinud ettevõtetel on suurem tõenäolsus TA projekti ellu viia ja seeläbi suureneb ettevõtete TA investeeringud</t>
  </si>
  <si>
    <t>Koostöös MAKidega, teadusparkidega ja TA-asutustega tegeletakse proaktiivselt ettevõtete nõustamisega väljaspool Harjumaad</t>
  </si>
  <si>
    <t>Kaudne positiivne mõju - nõustatud projektide hulgas on selliseid, mis panustavad puhtamate tootmisviiside ja CO2 heite vähendamist toetavate tehnoloogiate arendamisse</t>
  </si>
  <si>
    <t>tegevused aitavad kaasa naiste osaluse suurendamisele ettevõtluses läbi nende ettevõtlusaktiivsuse ja -teadlikkuse suurendamise ning ettevõtluspotentsiaali realiseerimise</t>
  </si>
  <si>
    <t>neutraaalne</t>
  </si>
  <si>
    <t>EIS koduleht vastab WCAG 2.0 AA juurdepääsetavuse suunistele</t>
  </si>
  <si>
    <t>Jooksev tegevus, oluline RUPi taotlusvoorude ettevalmistamiseks</t>
  </si>
  <si>
    <t>Madis Raukas</t>
  </si>
  <si>
    <t>Ettevõtete RUP projektide toetamine</t>
  </si>
  <si>
    <t>Toetusele konkureerivad ettevõtted: 85</t>
  </si>
  <si>
    <t>RUPi toetatud projektide abil on ettevõtjatel võimalik läbi viia suure potentsiaaliga arendustööd, mille kommertsialiseerimine tõstab lisandväärtust ja tööjõu tootlikkust</t>
  </si>
  <si>
    <t>Suureneb erasektori TA-investeeringute maht - RUPi omaosalus ja edasise arendustöö vajadus</t>
  </si>
  <si>
    <t>Jooksev tegevus; 2023 on läbi viidud või viidamas: väikeprojektide voor, TA-infrastruktuuri soetamise toetusmeede, RUPi 4. ja 5. taotlusvoor ning Õiglase Ülemineku Fondi vahenditest toetatavad rakendusuuringute ja piloottaristu taotlusvoorud</t>
  </si>
  <si>
    <t>Ettevõtetele sobivate (rahvusvaheliste) arenduspartnerite leidmine</t>
  </si>
  <si>
    <t>Mitterahalist toetust saanud ettevõtjad: 10</t>
  </si>
  <si>
    <t>Partneri leidnud ettevõtted saavad ligipääsu tipptasemel oskusteabele, mille abiga luua suurema lisandväärtusega tooteid ja teenuseid</t>
  </si>
  <si>
    <t>(Rahvusvahelise) koostööpartneri leidnud ettevõtted suurendavad enda TA-investeeringuid</t>
  </si>
  <si>
    <t>Koostööpartnereid leitakse ka ettevõtetele, kes tegutsevad väljaspool Harjumaad</t>
  </si>
  <si>
    <t>Jooksev tegevus, oluline ettevõtete TA-tegevuse toetamisel</t>
  </si>
  <si>
    <t>Ettevõtete arendusprojektide vahe - ja lõpparuannete hindamine; vajadusel soovituste andmine arendustöö efektiivsemaks läbiviimiseks ja tugi kommertsialiseerimisel ning sertifitseerimisel</t>
  </si>
  <si>
    <t>Kõikide rahastatud projektide toetamine</t>
  </si>
  <si>
    <t>Arendustöö edukas läbiviimine ja kommertsialiseerimine suurendavad lisandväärtust ja tööjõu tootlikkust</t>
  </si>
  <si>
    <t>Arendustöö efektiivsem läbiviimine ja edukam kommertsialiseerimine suurendavad ettevõtete võimekust TA-investeeringuid kasvatada</t>
  </si>
  <si>
    <t>Abi saavad kõik RUPi programmist toetatud ettevõtted</t>
  </si>
  <si>
    <t>Jooksev tegevus käimasolevate projektide jälgimisel</t>
  </si>
  <si>
    <t>2.1.2. rakendusuuringute pakkumis- ja nõudluspoole monitooring, rakendusuuringute ja eksperimentaalarenduse programmi kujundamine vastavalt ettevõtjate vajadustele ning rakendusuuringute ja eksperimentaalarenduse programmi tegevussuundade ja valdkondade valik;</t>
  </si>
  <si>
    <t>Tervisetehnoloogiad ja -teenused</t>
  </si>
  <si>
    <t>Eelkliinilise ravimiarenduse tugiteenuse käivitamine</t>
  </si>
  <si>
    <t>sisseost</t>
  </si>
  <si>
    <r>
      <rPr>
        <sz val="11"/>
        <rFont val="Calibri"/>
        <family val="2"/>
        <charset val="186"/>
        <scheme val="minor"/>
      </rPr>
      <t>Mitteralist toetust saavad ettevõtted:</t>
    </r>
    <r>
      <rPr>
        <sz val="11"/>
        <color theme="1"/>
        <rFont val="Calibri"/>
        <family val="2"/>
        <charset val="186"/>
        <scheme val="minor"/>
      </rPr>
      <t xml:space="preserve"> 3-4 VKE-d</t>
    </r>
  </si>
  <si>
    <t>Ravimiarenduse ja meditsiini valdkonna ettevõtted saavad ligipääsu tipptasemel konsultantidele, kes aitavad keerukate lahenduste turule toomise protsessis. Suureneb ettevõtete lisandväärtus ja tööjõu tootlikkus. Valdkonna areng kiireneb</t>
  </si>
  <si>
    <t>Teenuses osalenud ettevõtetel on suurem tõenäosus eelkliiniline ravimiarendusetapp (ja muud meditsiinilised arendused) edukalt lõpule viia ning kommertsialiseerida loodud IO</t>
  </si>
  <si>
    <t>RUP omab ülevaadet kõikidest Eestis tegutsevatest teenusesse sobituvatest ettevõtetest väljaspool Harjumaad. Teenust tutvustatakse neile otsekontaktide ja TA-asutuste abiga</t>
  </si>
  <si>
    <t>neutraalne</t>
  </si>
  <si>
    <t>2023 toimub teenuse piloteerimine; teenus käivitatakse kõigile huvilistele 2024</t>
  </si>
  <si>
    <t>Kadi-Liis Veiman</t>
  </si>
  <si>
    <t>Digilahendused igas eluvaldkonnas</t>
  </si>
  <si>
    <t>Drooniarenduse tugiprogramm</t>
  </si>
  <si>
    <t>sisseostetavad</t>
  </si>
  <si>
    <t>1,2,3,4,5,6</t>
  </si>
  <si>
    <t>Mitterahalist toetust saavad ettevõtjad: 25</t>
  </si>
  <si>
    <t>RUPi poolt fokusseeritult valdkonda arendav tugiprogramm, mis aitab UAV-si ja seotud tehnoloogiad arendavatel ettevõtetel ja TA-asutustel omada ülevaadet valdkonna regulatsioonidest, globaalsetest trendidest ning rahvusvahelistest koostöövõimalustest. Suureneb TA-investeeringute hulk ja seeläbi ettevõtete lisandväärtus ning tööjõu tootlikkus</t>
  </si>
  <si>
    <t>Suureneb TA-investeeringute hulk tänu rahvusvahelise koostöö ja teadlikkuse kasvu</t>
  </si>
  <si>
    <t>RUP omab ülevaadet enamikest valdkonnaga seotud ettevõtetest ja teistest osapooltest kogu Eestis. Programmi kaudu toetatakse ka väljaspool Harjumaad asuvaid ettevõtteid</t>
  </si>
  <si>
    <t>Otsene positiivne mõju - UAV-de abil on võimalik panustada heitmevabasse viimase miili transporti</t>
  </si>
  <si>
    <t>Programm jätkub tänu suurele huvile ka vähemalt 2024</t>
  </si>
  <si>
    <t>Peep Lauk</t>
  </si>
  <si>
    <t>Rakendusuuringute Keskuse kontseptsiooni arendamine.</t>
  </si>
  <si>
    <t>2,3,4,5,6</t>
  </si>
  <si>
    <t xml:space="preserve">Keskuse asutamine, valitud alamvaldkondade arengu kiirendamine ning toetusest huvitatud ettevõtete tehnoloogiaarenduse toetamine </t>
  </si>
  <si>
    <t>RUKi toetus aitab ettevõtetel tõsta oma arenduste lisandväärtust ja seeläbi tööjõu tootlikkust</t>
  </si>
  <si>
    <t>RUKi pakutavat teenused on TA-ga seotud; RUKi klientide investeeringud TA-sse suurenevad</t>
  </si>
  <si>
    <t>RUK teenindab kliente ka väljaspool Harjumaad. Mõningad RUKi tegevussuunad käivitatakse väljaspool Harjumaad.</t>
  </si>
  <si>
    <t>Otsene positiivne mõju - mitmed RUKi tegevussuunad panustavad tehnoloogiate, mis aitavad vähendada CO2 heidet, arendamisesse</t>
  </si>
  <si>
    <t>N/A</t>
  </si>
  <si>
    <t>RUPi meeskond aitab RUKi juhatust tegevuste käivitamisel; eeldatavalt tegevuste maht 2024 väheneb märgatavalt eeldusel, et RUKi tegevussuundade juhid ja esimesed töötajad on palgatud</t>
  </si>
  <si>
    <t>Ekspordiosakonnaga koostöös tervisetehnoloogiate messide korraldus ja EISA ning Eesti ettevõtete esindamine</t>
  </si>
  <si>
    <t>lisakulud</t>
  </si>
  <si>
    <t>1,2,3,4,6</t>
  </si>
  <si>
    <r>
      <rPr>
        <sz val="11"/>
        <rFont val="Calibri"/>
        <family val="2"/>
        <charset val="186"/>
        <scheme val="minor"/>
      </rPr>
      <t>Mitteralist toetust saavad ettevõtted: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10 VKE-d ja 2 avalik-õiguslikku TA-asutust</t>
    </r>
  </si>
  <si>
    <t>Tegevusega luuakse ettevõtetele täiendavaid võimalusi oma toodete/teenuste ekspordiks, tänu millele suureneb lisadnväärtus</t>
  </si>
  <si>
    <t>Messid võimaldavad ettevõtetel leida rahvusvahelisi arenduspartnereid, kellega koostöös algatada uusi TA-tegevusi ja suurendada seeläbi TA-investeeringuid</t>
  </si>
  <si>
    <t>Koostöös klastriga ja otsekontaktide kaudu pakutakse teenust ka väljaspool Harjumaad olevatele ettevõtetele</t>
  </si>
  <si>
    <t>Jooksev tegevus, mis jätkub ka järgnevatel aastatel</t>
  </si>
  <si>
    <t>Kadi-Liis Veiman ja Mart Toots</t>
  </si>
  <si>
    <t>Uuringu "Süvatehnoloogiate alternatiivsed 
arengutrajektoorid ja nende tähendus Eestile" läbiviimine</t>
  </si>
  <si>
    <t>raporti osamaksumus</t>
  </si>
  <si>
    <t>Pole võimalik hinnata</t>
  </si>
  <si>
    <t>Uuringuga kaardistati perspektiivikamad süvatehnoloogiad, kus Eesti riigil, TA-asutustel ja ettevõtetel on suurim potentsiaal läbimurdelise innovatsiooni loomisel. Edu korral arendatakse uusi kõrge lisandväärtusega tooteid/teenuseid.</t>
  </si>
  <si>
    <t>TA-investeeringud võivad suureneda tänu ettevõtete, TA-asutuste ja riigi paremale teadlikkusele uuringus kirjeldatud tehnoloogiatest ja nendes olevates ärivõimalustes</t>
  </si>
  <si>
    <t>Mitmete tehnoloogiate arenduskompetents asub väljaspool Harjumaad (nt. vesinikutehnoloogiad ja digitaliseeritud rakutüvede arendamine)</t>
  </si>
  <si>
    <t>Kaudne positiivne mõju - osad uuringus toodud tehnoloogiad panustavad CO2 heite vähendamisesse</t>
  </si>
  <si>
    <t>Uuring viidi läbi koos Startup Estonia osakonnaga</t>
  </si>
  <si>
    <t>2.1.3. rakendusuuringute ja eksperimentaalarenduse programmi elluviimiseks vajalike täiendavate
ekspertide kaasamine ning olemasolevate ekspertide pädevuse tõstmine</t>
  </si>
  <si>
    <t>Kohalike ressursside väärindamine ja Nutikad ja kestlikud energialahendused</t>
  </si>
  <si>
    <t>Välisekspertide kaasamine TA-tegevuste ja valdkondade analüüsiks</t>
  </si>
  <si>
    <t>Mitterahalist toetust saavad ettevõtjad: kuni 10 Eesti ettevõtet 2023 seisuga; pikemas perspektiivis (5-10a) võib number suureneda</t>
  </si>
  <si>
    <t>Väliseksperdid analüüsivad Eesti riigi ja ettevõtete jaoks oluliste tulevikutehnoloogiate ja valdkondade globaalseid trende, TA-tegevust rahvusvahelisel tasemel ning soovitavad relevantseid tegevusi, mis sobituvad Eesti oludesse ning on vastavuses riigi strateegiliste eesmärkidega. 2023 aasta tegevused keskenduvad fosforiidi ja haruldaste muldmetallide temaatikale. Uuringud võimaldavad pikas (5-10a) perspektiivis suurendada ressursitootlikkust ning lisandväärtust.</t>
  </si>
  <si>
    <t>TA-investeeringud suurenevad pikas perspektiivis, kui ettevõtted näevad analüüsitud valdkondades potentsiaali arendustööks ja selle kommertsialiseerimiseks; 2023 aasta tegevuste puhul on eelduseks ka riiklik tugi ja valmisolek valdkonna arendamiseks.</t>
  </si>
  <si>
    <t>2023 aasta valdkond keskendub Ida - ja Lääne-Virumaa piirkondadele; lisaks saavad pikas perspektiivis kasu Harjumaa ja Tartumaa TA-asutused</t>
  </si>
  <si>
    <t>Otsene positiivne mõju - 2023 valdkond on oluline rohepöörde elluviimisel. Fosforiit ja haruldased muldmetallid on kriitilised materjalid olulistes rohetehnoloogiates - akud, tuulikud, päikesepaneelid jne.</t>
  </si>
  <si>
    <t>2024 jätkub 2023 aastal valitud valdkonna analüüs ning võib lisanduda 1-2 strateegiliselt olulist valdkonda</t>
  </si>
  <si>
    <t>Välisekspertide kaasamine meditsiiniseadmete arendusega ja andmekaitsega seotud aspektide analüüsiks</t>
  </si>
  <si>
    <t>Toetatavad ettevõtted: 1 VKE</t>
  </si>
  <si>
    <t>Ettevõtte arendustegevuse toetamise tulemusel suureneb uudsete toodete arendamisvõimekus ja seeläbi lisandväärtus ning tööjõu tootlikkus</t>
  </si>
  <si>
    <t>Tänu RUPi toetusele suurenes ettevõtte TA-investeeringute maht</t>
  </si>
  <si>
    <t>Tervisetehnoloogiate valdkond on eetiliselt tundlik ja valdkonda reguleerivad mitmed keerukad õigusaktid. Väliseksperdi (Sorainen) hinnang on vajalik mõistmaks, kas planeeritud arendustegevusi viiakse läbi vastavuses valdkonna regulatsioonidega</t>
  </si>
  <si>
    <t>Kohalike ressursside väärindamine</t>
  </si>
  <si>
    <t>Välisekspertide kaasamine uute tehnoloogiate kasutuselevõtuks ja tootmisprotsesside efektiivistamiseks</t>
  </si>
  <si>
    <t xml:space="preserve">Innovatsioon tootmisprotsessides, ringmajandus (nt tootmisjääkide kasutuselevõtt toiduainetetööstuses), süsiniku jalajälje vähendamine </t>
  </si>
  <si>
    <r>
      <t xml:space="preserve">2.1.4 Muud </t>
    </r>
    <r>
      <rPr>
        <sz val="11"/>
        <rFont val="Calibri"/>
        <family val="2"/>
        <charset val="186"/>
        <scheme val="minor"/>
      </rPr>
      <t>sekkumisega</t>
    </r>
    <r>
      <rPr>
        <sz val="11"/>
        <color theme="1"/>
        <rFont val="Calibri"/>
        <family val="2"/>
        <charset val="186"/>
        <scheme val="minor"/>
      </rPr>
      <t xml:space="preserve"> seotud kulud</t>
    </r>
  </si>
  <si>
    <t xml:space="preserve">1. RUPi töötajate arendamine </t>
  </si>
  <si>
    <t>koolitused konverentsid</t>
  </si>
  <si>
    <t>Töötajate arendamise tegevused läbi viidud</t>
  </si>
  <si>
    <t>Neutraalne</t>
  </si>
  <si>
    <t>20 tuh aastas. Sh teadus - ja tehnoloogiakonverentsidel osalemine eesmärgiga olla kursis erinevate valdkondade tehnoloogiatrendidega ning kasvatada rahvusvahelist koostöövõrgustikku.</t>
  </si>
  <si>
    <t>RUPi tiim</t>
  </si>
  <si>
    <t>2.  kaudsed kulud</t>
  </si>
  <si>
    <t>vt märkused</t>
  </si>
  <si>
    <t xml:space="preserve">Tegutsemise võimaldamine </t>
  </si>
  <si>
    <t>sidekulu, bürootarvikud, transpordikulu, investeeringud põhivahenditesse, väikevahendid, raamatupidamiskulu, infomaterjalide soetamine, vajalike andmebaaside kasutussertifikaadid, piletid, kütusetsekid, vajadusel väikebussi rent projektide paikvaatlusteks, toitlustamine, ruumide rent väljaspool EASi</t>
  </si>
  <si>
    <t>3. RUP  turunduskulud</t>
  </si>
  <si>
    <t xml:space="preserve">Materjalide (trükk, video, publikatsioonid) tellimine </t>
  </si>
  <si>
    <t>Paraneb teadlikkus programmist ning seeläbi ettevõtete hulk, kes RUPi teenuseid kasutanud. Nende tööjõu tootlikkus kasvab</t>
  </si>
  <si>
    <t>RUPi teenused suurendavad ettevõtete TA-investeeringuid</t>
  </si>
  <si>
    <t>RUPi teenuseid kasutavad ettevõtted asuvad ka väljaspool Harjumaad</t>
  </si>
  <si>
    <t>Kaudne - osad RUPi teenuseid kasutavad ettevõtted arendavad tehnoloogiaid, mis vähendavad kasvuhoonegaaside heidet</t>
  </si>
  <si>
    <t>reklaam ja värbamine</t>
  </si>
  <si>
    <t xml:space="preserve">4. RUPi tiimi tööjõu kulud </t>
  </si>
  <si>
    <t>erinevad tegevused sh 2.1.2 kuni 2.1.4</t>
  </si>
  <si>
    <t>Kirjeldatud tegevuskava punktides</t>
  </si>
  <si>
    <t>Iga-aastased kulud</t>
  </si>
  <si>
    <t>Eelarve kokku</t>
  </si>
  <si>
    <t>märkus: ainult uude perioodi jääv eelarve (6 kuud)</t>
  </si>
  <si>
    <t>Tegevus - TAIE fookusvaldkonnad</t>
  </si>
  <si>
    <t>Tegevus on uus, jätkuv, lõppev</t>
  </si>
  <si>
    <t>Kasusaajate arv</t>
  </si>
  <si>
    <t>1. ettevõtlusest huvitatud või ettevõtlusega alustada soovivad inimesed;
2. ettevõtjad;
3. ettevõtjate juhid, töötajad või omanikud; 
4. olemasolevad või potentsiaalsed investorid;
5. ettevõtluse edendamisega tegelevad ja ettevõtluse arengusse panustavad juriidilised isikud, 
sealhulgas teadus- ja arendusasutused;
6. avaliku sektori organisatsioonid või nende töötajad.</t>
  </si>
  <si>
    <t>Sekkumise tegevused panustavad KK näitajatesse:  
1. Toetatavad ettevõtjad (millest: mikro-, väikesed, keskmise suurusega ja suured ettevõtjad) arv
2. Mitterahalist toetust saavad ettevõtjad
3. VKEd, kellel on suurem lisandväärtus töötaja kohta</t>
  </si>
  <si>
    <t>TAIE alaeesmärgid:                  
1. Teadussüsteem
2. Teadmussiire 
3. Ettevõtluskeskond</t>
  </si>
  <si>
    <t>RUPi tiimi tööjõukulud</t>
  </si>
  <si>
    <t xml:space="preserve"> </t>
  </si>
  <si>
    <t>jätkuv</t>
  </si>
  <si>
    <t xml:space="preserve"> Mitterahalist toetust saavad ettevõtjad: 200</t>
  </si>
  <si>
    <t>Toetusele konkureerivad ettevõtted: 90</t>
  </si>
  <si>
    <t>Jooksev tegevus; 2024 on plaanis: väikeprojektide voor, TA-infrastruktuuri soetamise toetusmeede, RUPi 5. vooru lõpetamine ja 6. taotlusvoor ning jätkuvad Õiglase Ülemineku Fondi vahenditest toetatavad rakendusuuringute ja piloottaristu taotlusvoorud</t>
  </si>
  <si>
    <t>Eelkliinilise ravimiarenduse tugiteenus</t>
  </si>
  <si>
    <t>2024 teenus käivitatakse pärast edukaid piloote 2023</t>
  </si>
  <si>
    <t>0 (kaetud rida 4 tegevuste alt)</t>
  </si>
  <si>
    <t>uus</t>
  </si>
  <si>
    <t>10 esitab taotluse, kokku 25</t>
  </si>
  <si>
    <t>RUP valib välja ja nõustab arendusplaanide osas strateegiliselt olulisi/suuri ettevõtteid, kellel on suur potentsiaal edukalt arendus ellu viia ja kommertsialiseerida. RUPi toel arendatud toodete/teenuste tootlikkus on kõrgem ettevõtte tänase pakkumisega võrreldes</t>
  </si>
  <si>
    <t>Proaktiivselt suheldakse ka väljaspool Harjumaad asuvate ettevõtetega. Koostöö MAKide ja Ida-Virumaa eriesindajaga</t>
  </si>
  <si>
    <t>Uus tegevus, mis kajastatud Rakendusuuringute Nõukoja RUPi kinnitatud tegevuskavast 2024</t>
  </si>
  <si>
    <t>Ekspordiosakonnaga koostöös messide korraldus ja EISA ning Eesti ettevõtete esindamine</t>
  </si>
  <si>
    <t>30 ettevõtet ja 2 TA-asutust</t>
  </si>
  <si>
    <t>Koostöös klastrite ja liitudega ning otsekontaktide kaudu pakutakse teenust ka väljaspool Harjumaad olevatele ettevõtetele</t>
  </si>
  <si>
    <t>Iga-aastane tegevus</t>
  </si>
  <si>
    <t>Mart Toots</t>
  </si>
  <si>
    <t>Koostöö rahvusvaheliste RUPiga sarnaste programmidega</t>
  </si>
  <si>
    <t>Rahvusvaheline koostöö aitab leida Eesti ettevõtetele uusi arenduspartnereid ja kompetentse, mille abiga arendatakse uusi, kõrgema lisandväärtusega tooteid/teenuseid</t>
  </si>
  <si>
    <t>Suurneb TA-investeeringute maht läbi rahvusvahelise koostöö</t>
  </si>
  <si>
    <t>Kaasatakse väljaspool Harjumaad asuvaid ettevõtteid MAKide ja otsekontaktide kaudu</t>
  </si>
  <si>
    <t>Kaudne positiivne mõju - kaasatud ettevõtete ja projektide puhul võib olla selliseid, mis panustavad kasvuhoonegaaside heite vähendamisesse</t>
  </si>
  <si>
    <t>Piloteerime koostöövõimalusi - ja formaati 2024. Osa Rakendusuuringute Nõukoja heaks kiidetud RUPi 2024 tegevuskavast</t>
  </si>
  <si>
    <t>RUPi tiimi tööjõukulud + konsultandid</t>
  </si>
  <si>
    <t>Välisekspertide kaasamine RUPi kestlikkuse alamprogrammi käivitamiseks ja RUPi tiimiliikme värbamine valdkonnaga tegelemiseks</t>
  </si>
  <si>
    <t>Kestlikkuse alamprogrammi tegevuste raames kaastatud eksperdid analüüsivad ringmajanduse ja kestlikke tehnoloogiate arenguid globaalselt ning hindavad nende sobivust Eesti oludele. Tekivad täiendavad arendusvõimalused Eesti ettevõtetele ning eeldatavalt suureneb toodete/teenuste lisandväärtus.</t>
  </si>
  <si>
    <t>Võimaluste loomine ettevõtetele võiks suurendada nende huvi TA-investeeringute tegemiseks.</t>
  </si>
  <si>
    <t>Otsene positiivne mõju - analüüsitavad tehnoloogiad panustavad otseselt kasvuhoonegaaside vähendamisesse</t>
  </si>
  <si>
    <t>Kestlikkuse alamprogramm on Rakendusuuringute Nõukoja poolt heaks kiidetud tegevus, mis käivitub 2024</t>
  </si>
  <si>
    <t xml:space="preserve">1. Töötajate arendamine </t>
  </si>
  <si>
    <t>2. Kaudsed kulud</t>
  </si>
  <si>
    <t>3. RUPi turunduskulud</t>
  </si>
  <si>
    <t>Suurte/strateegiliselt oluliste ettevõtete kaasamine taotlema-osalema</t>
  </si>
  <si>
    <t>Kohalike ressursside väärindamine ja kestlikud energialahendused</t>
  </si>
  <si>
    <t>keskkonnasäästlik, energiaefektiivne, kuluefektiivne lähenemine nimetatud probleemidele</t>
  </si>
  <si>
    <t xml:space="preserve">Kestlikkuse alamprogramm: </t>
  </si>
  <si>
    <t>Fokusseeritud tegevused: Materjalide ringluse tehnoloogiate arendus, olemasolevate kaalumine ja selekteerimine, lisaks targem kasutamine-majandamine; hoonete energiatõhus rekonstrueerimine masstootmise meetoditel et efektiivsust tõsta - lisandväärtuse kasv tänu teadmusmahukusele</t>
  </si>
  <si>
    <t>Programm jätkub tänu suurele huvile ka vähemalt 2025</t>
  </si>
  <si>
    <t>Hendrik Pavel</t>
  </si>
  <si>
    <t>Otsene positiivne mõju - jäätmete kasulik ringlussevõtt, CO2 emissioonide vähendamine energiakulude piiramisel jne</t>
  </si>
  <si>
    <t>3.Muud sekkumisega seotud kulud</t>
  </si>
  <si>
    <t>RUPi turundusstrateegia loomine</t>
  </si>
  <si>
    <t>Süsteemselt tegeletakse RUPi turundamisega, mille tulemusena kasvab teadlikkus programmist eelkõige Eesti ettevõtete ja TA-astuste seas</t>
  </si>
  <si>
    <t>Kaudne - osad RUPi teenuseid kasutavad ettevõtted arendavad tehnoloogiaid, mis võivad vähendada KHG heidet</t>
  </si>
  <si>
    <t>turundus, reklaammaterjalid jm</t>
  </si>
  <si>
    <t>tiimiliikmete spetsiifiliste oskuste arendamiseks mõeldud koolitused. Koolituseesmärgid paneb juht iga töötajaga koos aastaks paika</t>
  </si>
  <si>
    <t>2025</t>
  </si>
  <si>
    <t xml:space="preserve"> Mitterahalist toetust saavad ettevõtjad: 185</t>
  </si>
  <si>
    <t>Nõustamise läbinud ettevõtetel on parem ettekujutus TA-projekti läbiviimisest ning paraneb tulemuslikkus</t>
  </si>
  <si>
    <t>Suhtleme proaktiivselt ka väljaspool Harjumaad asuvate ettevõtetega</t>
  </si>
  <si>
    <t>Kaudne positiivne mõju - RUPi toel arendatavad tehnoloogiad võivad vähendada KHG heidet.</t>
  </si>
  <si>
    <t>RUPi toetatud projektidega arendatakse konkurentsivõimelisi tehnoloogiad, mille kommertsialiseerumine tõstab lisandväärtust</t>
  </si>
  <si>
    <t xml:space="preserve">Suureneb erasektori TA-investeeringute maht läbi ettevõtete omaosaluse investeeringute. </t>
  </si>
  <si>
    <t>Jooksev tegevus; 2025 on plaanis: väikeprojektide voor, RUPi 8 ja 9. taotlusvoor. Ette valmistatakse temaatilisi taotlusvoore ja rahvusvahelisi koostööprojektide voore</t>
  </si>
  <si>
    <t>Mitterahalist toetust saanud ettevõtjad: 12</t>
  </si>
  <si>
    <t>Partneri leidnud ettevõtted täiendavad oma tehnoloogilist kompetentsi ning saavad ligipääsu täiendavale oskusteabele</t>
  </si>
  <si>
    <t>(Rahvusvahelise) koostööpartneri leidnud ettevõtted suurendavad TA-investeeringuid koostöös arenduspartneriga</t>
  </si>
  <si>
    <t>Jooksev tegevus vastavalt ettevõtete vajadustele ja RUPi ekspertide soovitustele</t>
  </si>
  <si>
    <t>Abi saavad kõik RUPi programmist toetatud ettevõtted, mis asuvad ka väljaspool Harjumaad</t>
  </si>
  <si>
    <t>Messid võimaldavad ettevõtetel leida rahvusvahelisi arenduspartnereid ja kliente, kelle tellimusel saab arendustegevust planeerida</t>
  </si>
  <si>
    <t>Koostöös EISi ekspordiosakonnaga pakutakse teenust ka väljaspool Harjumaad asuvatele ettevõtetele</t>
  </si>
  <si>
    <t>Kaasatakse väljaspool Harjumaad asuvaid ettevõtteidotsekontaktide kaudu</t>
  </si>
  <si>
    <t>12 esitab taotluse, kokku 30</t>
  </si>
  <si>
    <t>RUP valib välja ja nõustab arendusplaanide osas strateegiliselt olulisi/suuri ettevõtteid, kellel on võimekus ja vahendid RUPi toel arendustegevust läbi viia</t>
  </si>
  <si>
    <t xml:space="preserve">Proaktiivselt suheldakse ka väljaspool Harjumaad asuvate ettevõtetega. </t>
  </si>
  <si>
    <t>Jätkuv tegevus, millega alustati 2024 edukalt</t>
  </si>
  <si>
    <t>Fokusseeritud tegevused: 1. Materjalide ringluse analüüs ja tehnoloogiate kaardistamine. Võimaluste tutvustus Eesti ettevõtetele. 2. Tehaselise rekonstrueerimise kestlikud tehnoloogiad</t>
  </si>
  <si>
    <t>Otsene positiivne mõju - jäätmete kasulik ringlussevõtt, kestlikud ehitustehnoloogiad ja KHG heite vähendamine läbi hoonete energiatõhususe parandamise</t>
  </si>
  <si>
    <t>Programm jätkub tänu suurele huvile ka 2025</t>
  </si>
  <si>
    <t>Uuendtoidu kompetentsikeskus</t>
  </si>
  <si>
    <t>Biomassi väärindamise ja uuendtoidu tehnoloogiate arenduse toetamine, sertifitseerimistugi ja abi ekspordil suurendavad lisandväärtust</t>
  </si>
  <si>
    <t>Erasektori TA-investeeringud kasvavad läbi uute võimaluste loomise ja täiendavate toetuste</t>
  </si>
  <si>
    <t>Otsene positiivne - biomassi väärindamine ja kestlik toidutootmine vähendavad KHG heidet</t>
  </si>
  <si>
    <t>Ene Viiard</t>
  </si>
  <si>
    <t>Kiipide kompetentsikeskus</t>
  </si>
  <si>
    <t>Targa elektroonika ja kiipide disaini võimekuse ja toe pakkumine võimaldavad ettevõtetel arendada kõrgema lisanväärtusega tooteid</t>
  </si>
  <si>
    <t>Kaudne positiivne - digilahendused võivad olla energiatõhusamad kui alternatiivid</t>
  </si>
  <si>
    <t>Uus fookus, mida rahastas Euroopa Komisjon. Tegevus koostöös As Metrosert ja Eesti Elektoonikatööstuse Liiduga. Akadeemiline partner TalTech</t>
  </si>
  <si>
    <t>Madis Raukas, Jaan Raik, Kristo Klesment, Sven Lange EIS'ist</t>
  </si>
  <si>
    <t>Vajaminevad toetavad tegevused ja vahendid</t>
  </si>
  <si>
    <t>RUPi ja teiste TAI sekkumiste mõju analüüsimetoodika väljatöötamine koostöös TÜ-ga</t>
  </si>
  <si>
    <t>Analüüsimetoodika tulemusena tekib parem arusaam TAI sekkumiste tõhusese osas. Paremad meetmed ja muud tegevused toetavad ettevõtete arendustegevust paremini ning kasvab lisandväärtus</t>
  </si>
  <si>
    <t>Kaudne suuresti. Paremad toetusmeetmed ja sekkumised suurendavad ettevõtete huvi ja seeläbi ka TA-investeeringuid</t>
  </si>
  <si>
    <t>Kasu uutest meetmetest saavad kasu ettevõtted väljaspool Harjumaad</t>
  </si>
  <si>
    <t>Metoodika arendatud ja väikses mahus valideeritud</t>
  </si>
  <si>
    <t>MKMi ja teiste avaliku sektori asutuste toetamine tehnoloogiaga seotud aspektides</t>
  </si>
  <si>
    <t>Parem tugi tehnoloogiavaldkondade toetamisel võiks parandada ettevõtluskeskkonda ning toetada ettevõtete äritegevust, mis viib tootlikkuse kasvule</t>
  </si>
  <si>
    <t>Kaudne: paremad ärivõimalused võivad julgustada ettevõtteid TA-tegevusse investeerima</t>
  </si>
  <si>
    <t>Suures osas saab tuge ilmselt MKM, ETAg, KIK, METK ja RK. Kõiki lisanduvaid huvilisi aitame</t>
  </si>
  <si>
    <t>Uus tehnoloogiafookusega initsiatiiv, mida küsis ja vajab nii iduettevõtlus kui ka puidu- ja toiduvaldkonna töötlev tööstus. Koostöö STAR osakonna FV juhiga tehnoloogia suunal; ekspordi tuge arendame koostöös EISi ekspordiosakonnaga ning sektorile suunatud teenuseid koostöös innovatsiooniteenuste ja iduettevõtluse osakonnaga</t>
  </si>
  <si>
    <t>Esimene piloot tehtud 2024. 2025 plaanime koostööd Leeduga ning ühte taotlusvooru läbi EUREKA võrgustiku. Tegevust toetab tugevalt rahvusvahelise rahastuse tiim EISis, mis kuulub innovatsiooni ja iduettevõtluse osakonda.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</si>
</sst>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rgb="FF000000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rgb="FFFF000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</font>
    <font>
      <sz val="11"/>
      <color rgb="FF3F3F3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3F3F3F"/>
      <name val="Source Sans Pro"/>
      <family val="2"/>
      <charset val="1"/>
    </font>
    <font>
      <sz val="11"/>
      <color rgb="FF000000"/>
      <name val="Source Sans Pro"/>
      <family val="2"/>
      <charset val="186"/>
    </font>
    <font>
      <b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4" borderId="0" xfId="0" applyFill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8" xfId="0" applyBorder="1" applyAlignment="1">
      <alignment wrapText="1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wrapText="1"/>
    </xf>
    <xf numFmtId="3" fontId="1" fillId="2" borderId="14" xfId="0" applyNumberFormat="1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6" fillId="2" borderId="14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9" fillId="5" borderId="7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3" fontId="0" fillId="3" borderId="6" xfId="0" applyNumberForma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2" fillId="3" borderId="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7" xfId="0" applyFill="1" applyBorder="1"/>
    <xf numFmtId="0" fontId="11" fillId="2" borderId="1" xfId="0" applyFont="1" applyFill="1" applyBorder="1" applyAlignment="1">
      <alignment wrapText="1"/>
    </xf>
    <xf numFmtId="164" fontId="12" fillId="0" borderId="1" xfId="1" applyNumberFormat="1" applyBorder="1"/>
    <xf numFmtId="164" fontId="0" fillId="0" borderId="1" xfId="0" applyNumberFormat="1" applyBorder="1"/>
    <xf numFmtId="164" fontId="0" fillId="0" borderId="13" xfId="0" applyNumberFormat="1" applyBorder="1"/>
    <xf numFmtId="0" fontId="0" fillId="0" borderId="17" xfId="0" applyBorder="1"/>
    <xf numFmtId="164" fontId="0" fillId="0" borderId="18" xfId="0" applyNumberFormat="1" applyBorder="1"/>
    <xf numFmtId="0" fontId="0" fillId="7" borderId="10" xfId="0" applyFill="1" applyBorder="1"/>
    <xf numFmtId="0" fontId="0" fillId="7" borderId="11" xfId="0" applyFill="1" applyBorder="1"/>
    <xf numFmtId="0" fontId="0" fillId="8" borderId="12" xfId="0" applyFill="1" applyBorder="1"/>
    <xf numFmtId="0" fontId="0" fillId="9" borderId="9" xfId="0" applyFill="1" applyBorder="1"/>
    <xf numFmtId="0" fontId="1" fillId="0" borderId="0" xfId="0" applyFont="1"/>
    <xf numFmtId="164" fontId="0" fillId="0" borderId="19" xfId="0" applyNumberFormat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64" fontId="0" fillId="0" borderId="0" xfId="0" applyNumberFormat="1"/>
    <xf numFmtId="4" fontId="0" fillId="0" borderId="0" xfId="0" applyNumberFormat="1"/>
    <xf numFmtId="0" fontId="0" fillId="3" borderId="20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1" fillId="6" borderId="22" xfId="0" applyFont="1" applyFill="1" applyBorder="1" applyAlignment="1">
      <alignment wrapText="1"/>
    </xf>
    <xf numFmtId="0" fontId="1" fillId="6" borderId="21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wrapText="1"/>
    </xf>
    <xf numFmtId="0" fontId="3" fillId="0" borderId="21" xfId="0" applyFont="1" applyBorder="1" applyAlignment="1">
      <alignment wrapText="1"/>
    </xf>
    <xf numFmtId="0" fontId="0" fillId="0" borderId="25" xfId="0" applyBorder="1"/>
    <xf numFmtId="0" fontId="6" fillId="0" borderId="1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 indent="1"/>
    </xf>
    <xf numFmtId="3" fontId="0" fillId="4" borderId="1" xfId="0" applyNumberForma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3" fontId="0" fillId="4" borderId="2" xfId="0" applyNumberFormat="1" applyFill="1" applyBorder="1" applyAlignment="1">
      <alignment wrapText="1"/>
    </xf>
    <xf numFmtId="3" fontId="1" fillId="6" borderId="23" xfId="0" applyNumberFormat="1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3" fontId="1" fillId="6" borderId="26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9" fontId="0" fillId="0" borderId="0" xfId="2" applyFont="1" applyAlignment="1">
      <alignment wrapText="1"/>
    </xf>
    <xf numFmtId="0" fontId="3" fillId="0" borderId="2" xfId="0" applyFont="1" applyBorder="1" applyAlignment="1">
      <alignment wrapText="1"/>
    </xf>
    <xf numFmtId="3" fontId="4" fillId="0" borderId="0" xfId="0" applyNumberFormat="1" applyFont="1"/>
    <xf numFmtId="3" fontId="0" fillId="4" borderId="1" xfId="0" applyNumberFormat="1" applyFill="1" applyBorder="1" applyAlignment="1">
      <alignment horizontal="right"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3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3" fontId="1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0" fillId="5" borderId="32" xfId="0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/>
    <xf numFmtId="0" fontId="0" fillId="0" borderId="12" xfId="0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horizontal="center" wrapText="1"/>
    </xf>
    <xf numFmtId="0" fontId="0" fillId="3" borderId="13" xfId="0" applyFill="1" applyBorder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2" fillId="3" borderId="1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9" xfId="0" applyBorder="1" applyAlignment="1">
      <alignment wrapText="1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0" fillId="0" borderId="32" xfId="0" applyBorder="1"/>
    <xf numFmtId="0" fontId="0" fillId="0" borderId="27" xfId="0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33" xfId="0" applyBorder="1"/>
    <xf numFmtId="0" fontId="20" fillId="6" borderId="30" xfId="0" applyFont="1" applyFill="1" applyBorder="1" applyAlignment="1">
      <alignment wrapText="1"/>
    </xf>
    <xf numFmtId="0" fontId="20" fillId="6" borderId="31" xfId="0" applyFont="1" applyFill="1" applyBorder="1" applyAlignment="1">
      <alignment wrapText="1"/>
    </xf>
    <xf numFmtId="3" fontId="20" fillId="6" borderId="34" xfId="0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0" fontId="0" fillId="3" borderId="35" xfId="0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wrapText="1"/>
    </xf>
    <xf numFmtId="3" fontId="1" fillId="2" borderId="36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0" borderId="13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0" fontId="0" fillId="3" borderId="11" xfId="0" applyFill="1" applyBorder="1" applyAlignment="1">
      <alignment wrapText="1"/>
    </xf>
    <xf numFmtId="0" fontId="2" fillId="3" borderId="12" xfId="0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0" fontId="0" fillId="3" borderId="13" xfId="0" applyFill="1" applyBorder="1" applyAlignment="1">
      <alignment wrapText="1"/>
    </xf>
    <xf numFmtId="0" fontId="0" fillId="0" borderId="32" xfId="0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0" fillId="0" borderId="37" xfId="0" applyBorder="1" applyAlignment="1">
      <alignment wrapText="1"/>
    </xf>
    <xf numFmtId="3" fontId="0" fillId="0" borderId="0" xfId="0" applyNumberFormat="1"/>
  </cellXfs>
  <cellStyles count="4">
    <cellStyle name="Hyperlink" xfId="1" builtinId="8"/>
    <cellStyle name="Normaallaad 2 3 4 3 2 4" xfId="3" xr:uid="{5DE2B8D8-3F25-4E4B-A77E-9EE3CBE93615}"/>
    <cellStyle name="Normal" xfId="0" builtinId="0"/>
    <cellStyle name="Percent" xfId="2" builtinId="5"/>
  </cellStyles>
  <dxfs count="2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kk Vahtrus" id="{29374CE0-E0D1-47FB-89EC-27B203C9ABE2}" userId="S-1-5-21-2009196460-3307222142-1538888278-1212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91C8E1-FAD8-44DE-9A37-612CA0D8BF32}" name="Table145" displayName="Table145" ref="A1:Q23" totalsRowShown="0" headerRowDxfId="21" dataDxfId="19" headerRowBorderDxfId="20" tableBorderDxfId="18" totalsRowBorderDxfId="17">
  <tableColumns count="17">
    <tableColumn id="1" xr3:uid="{15BA19DD-428E-4A4A-9D17-836EB31891B1}" name="Tegevus - TAIE Fookusvaldkonnad (https://taie.ee/): " dataDxfId="16"/>
    <tableColumn id="2" xr3:uid="{C8CDB387-E6B3-4761-BF53-756F60478FA6}" name="Alategevused (lisada kõik alategevused)" dataDxfId="15"/>
    <tableColumn id="3" xr3:uid="{202BFF97-AC51-4B71-A8F6-B921A2920C40}" name="Eelarve" dataDxfId="14"/>
    <tableColumn id="18" xr3:uid="{5034B591-FB23-4BA3-BB97-443E6A64D3A0}" name="Eelarve selgitus" dataDxfId="13"/>
    <tableColumn id="4" xr3:uid="{5A190DB5-B670-4F55-9A5B-AAF5557E994B}" name="Tegevuste teostamise aeg" dataDxfId="12"/>
    <tableColumn id="15" xr3:uid="{479D8E1B-A3AD-4422-B0AD-29D3479C13F7}" name="Sihtgrupp" dataDxfId="11"/>
    <tableColumn id="5" xr3:uid="{F8266DC7-C349-4917-802C-32E91D88AD82}" name="Oodatav tulemus, sh kolmikpööre" dataDxfId="10"/>
    <tableColumn id="6" xr3:uid="{A17F1DA3-8A2A-4418-9B25-5CBB6635547A}" name="TAIE seos" dataDxfId="9"/>
    <tableColumn id="7" xr3:uid="{4AF6C070-DD9C-423E-B036-6F568DE06596}" name="Seos näitajaga: Tööjõu tootlikkus osakaaluna EL keskmisest" dataDxfId="8"/>
    <tableColumn id="8" xr3:uid="{259AFE76-86F7-4B34-99A0-9D6B79E8C979}" name="Seos näitajaga: TA kulud erasektoris " dataDxfId="7"/>
    <tableColumn id="16" xr3:uid="{4F4A8208-9B6D-4FA9-BD74-FC82A525D76F}" name="Seos horisontaalsete põhimõtetega: Väljaspool Harjumaad loodud SKP elaniku kohta EL 27 keskmisest" dataDxfId="6"/>
    <tableColumn id="9" xr3:uid="{C95A3C5F-0CE4-4F94-B62F-B3258FD5B512}" name="Seos horisontaalsete põhimõtetega: Kasvuhoonegaaside netoheide CO2 ekvivalenttonnides" dataDxfId="5"/>
    <tableColumn id="10" xr3:uid="{E66A825B-BED1-4FEF-9B32-F67E9FADBD12}" name="Seos horisontaalsete põhimõtetega: Soolise võrdõiguslikkuse indeks" dataDxfId="4"/>
    <tableColumn id="11" xr3:uid="{1D734BE3-896F-4D24-9ACD-C71DCB3ADBF6}" name="Seos horisontaalsete põhimõtetega: Hoolivuse ja koostöömeelsuse mõõdik" dataDxfId="3"/>
    <tableColumn id="12" xr3:uid="{BC763D14-E3B9-4FFB-B158-A51E96D14C4F}" name="Seos horisontaalsete põhimõtetega: Ligipääsetavuse näitaja" dataDxfId="2"/>
    <tableColumn id="13" xr3:uid="{D9CA276D-BDC8-4219-8B83-0438748CED62}" name="Märkused ja täiendused" dataDxfId="1"/>
    <tableColumn id="14" xr3:uid="{8B5BFE08-F77F-4882-9837-05AC1A3412E5}" name="Vastutaj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1" dT="2023-09-20T10:22:32.52" personId="{29374CE0-E0D1-47FB-89EC-27B203C9ABE2}" id="{0F7C05C3-8B4B-461A-832F-010B4437FF1A}" done="1">
    <text>Need lahtrid tuleks siiski täita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8F78-C06A-4A91-B2B7-A6A386C3B57B}">
  <dimension ref="A1:J18"/>
  <sheetViews>
    <sheetView zoomScaleNormal="100" workbookViewId="0">
      <selection activeCell="H6" sqref="H6"/>
    </sheetView>
  </sheetViews>
  <sheetFormatPr defaultRowHeight="15" x14ac:dyDescent="0.25"/>
  <cols>
    <col min="1" max="1" width="24.42578125" customWidth="1"/>
    <col min="2" max="2" width="16" customWidth="1"/>
    <col min="3" max="3" width="15" customWidth="1"/>
    <col min="4" max="4" width="16" customWidth="1"/>
    <col min="5" max="5" width="14.7109375" customWidth="1"/>
    <col min="6" max="6" width="14.28515625" customWidth="1"/>
    <col min="7" max="7" width="14.140625" customWidth="1"/>
    <col min="8" max="8" width="13.85546875" customWidth="1"/>
    <col min="9" max="9" width="16.28515625" customWidth="1"/>
    <col min="10" max="10" width="15.7109375" customWidth="1"/>
    <col min="13" max="13" width="17.42578125" customWidth="1"/>
    <col min="14" max="14" width="12.85546875" customWidth="1"/>
  </cols>
  <sheetData>
    <row r="1" spans="1:10" ht="15.75" thickBot="1" x14ac:dyDescent="0.3">
      <c r="A1" s="43" t="s">
        <v>0</v>
      </c>
    </row>
    <row r="2" spans="1:10" x14ac:dyDescent="0.25">
      <c r="A2" s="42"/>
      <c r="B2" s="39">
        <v>2023</v>
      </c>
      <c r="C2" s="39">
        <v>2024</v>
      </c>
      <c r="D2" s="39">
        <v>2025</v>
      </c>
      <c r="E2" s="39">
        <v>2026</v>
      </c>
      <c r="F2" s="39">
        <v>2027</v>
      </c>
      <c r="G2" s="39">
        <v>2028</v>
      </c>
      <c r="H2" s="39">
        <v>2029</v>
      </c>
      <c r="I2" s="39" t="s">
        <v>1</v>
      </c>
      <c r="J2" s="40" t="s">
        <v>2</v>
      </c>
    </row>
    <row r="3" spans="1:10" ht="15.75" thickBot="1" x14ac:dyDescent="0.3">
      <c r="A3" s="41" t="s">
        <v>3</v>
      </c>
      <c r="B3" s="34">
        <f>'RUP 2023'!C23</f>
        <v>564000</v>
      </c>
      <c r="C3" s="34">
        <f>'RUP 2024'!C26</f>
        <v>1135800</v>
      </c>
      <c r="D3" s="34">
        <f>($I$3-$B$3-$C$3)/5</f>
        <v>1338768.6000000001</v>
      </c>
      <c r="E3" s="34">
        <f>($I$3-$B$3-$C$3)/5</f>
        <v>1338768.6000000001</v>
      </c>
      <c r="F3" s="34">
        <f>($I$3-$B$3-$C$3)/5</f>
        <v>1338768.6000000001</v>
      </c>
      <c r="G3" s="34">
        <f>($I$3-$B$3-$C$3)/5</f>
        <v>1338768.6000000001</v>
      </c>
      <c r="H3" s="34">
        <f>($I$3-$B$3-$C$3)/5</f>
        <v>1338768.6000000001</v>
      </c>
      <c r="I3" s="35">
        <v>8393643</v>
      </c>
      <c r="J3" s="36">
        <f>I3-B3-C3-D3-E3-F3-G3-H3</f>
        <v>0</v>
      </c>
    </row>
    <row r="4" spans="1:10" ht="15.75" thickBot="1" x14ac:dyDescent="0.3">
      <c r="A4" s="37" t="s">
        <v>1</v>
      </c>
      <c r="B4" s="38">
        <f t="shared" ref="B4:J4" si="0">SUM(B3:B3)</f>
        <v>564000</v>
      </c>
      <c r="C4" s="38">
        <f t="shared" si="0"/>
        <v>1135800</v>
      </c>
      <c r="D4" s="38">
        <f t="shared" si="0"/>
        <v>1338768.6000000001</v>
      </c>
      <c r="E4" s="38">
        <f t="shared" si="0"/>
        <v>1338768.6000000001</v>
      </c>
      <c r="F4" s="38">
        <f t="shared" si="0"/>
        <v>1338768.6000000001</v>
      </c>
      <c r="G4" s="38">
        <f t="shared" si="0"/>
        <v>1338768.6000000001</v>
      </c>
      <c r="H4" s="38">
        <f t="shared" si="0"/>
        <v>1338768.6000000001</v>
      </c>
      <c r="I4" s="38">
        <f t="shared" si="0"/>
        <v>8393643</v>
      </c>
      <c r="J4" s="44">
        <f t="shared" si="0"/>
        <v>0</v>
      </c>
    </row>
    <row r="8" spans="1:10" x14ac:dyDescent="0.25">
      <c r="G8" s="47"/>
    </row>
    <row r="9" spans="1:10" x14ac:dyDescent="0.25">
      <c r="H9" s="48"/>
    </row>
    <row r="18" spans="9:9" x14ac:dyDescent="0.25">
      <c r="I18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279C-88E0-4AEC-890F-4B91384743E9}">
  <dimension ref="A1:Q29"/>
  <sheetViews>
    <sheetView zoomScale="65" zoomScaleNormal="65" workbookViewId="0">
      <pane ySplit="1" topLeftCell="A3" activePane="bottomLeft" state="frozen"/>
      <selection pane="bottomLeft" activeCell="D15" sqref="D15"/>
    </sheetView>
  </sheetViews>
  <sheetFormatPr defaultColWidth="9.140625" defaultRowHeight="15" x14ac:dyDescent="0.25"/>
  <cols>
    <col min="1" max="1" width="31.42578125" style="1" customWidth="1"/>
    <col min="2" max="2" width="33" style="1" bestFit="1" customWidth="1"/>
    <col min="3" max="4" width="12.140625" style="2" customWidth="1"/>
    <col min="5" max="5" width="14.42578125" style="1" bestFit="1" customWidth="1"/>
    <col min="6" max="6" width="30.42578125" style="1" customWidth="1"/>
    <col min="7" max="7" width="41.28515625" style="1" customWidth="1"/>
    <col min="8" max="8" width="26.28515625" style="1" customWidth="1"/>
    <col min="9" max="9" width="39" style="1" bestFit="1" customWidth="1"/>
    <col min="10" max="11" width="33.5703125" style="1" customWidth="1"/>
    <col min="12" max="12" width="39" style="1" bestFit="1" customWidth="1"/>
    <col min="13" max="13" width="33.5703125" style="1" customWidth="1"/>
    <col min="14" max="14" width="32.28515625" style="1" customWidth="1"/>
    <col min="15" max="15" width="33.7109375" style="1" customWidth="1"/>
    <col min="16" max="16" width="46" style="1" customWidth="1"/>
    <col min="17" max="17" width="22.140625" customWidth="1"/>
  </cols>
  <sheetData>
    <row r="1" spans="1:17" s="17" customFormat="1" ht="75" customHeight="1" x14ac:dyDescent="0.25">
      <c r="A1" s="25" t="s">
        <v>4</v>
      </c>
      <c r="B1" s="26" t="s">
        <v>5</v>
      </c>
      <c r="C1" s="129" t="s">
        <v>6</v>
      </c>
      <c r="D1" s="63" t="s">
        <v>7</v>
      </c>
      <c r="E1" s="26" t="s">
        <v>8</v>
      </c>
      <c r="F1" s="26" t="s">
        <v>9</v>
      </c>
      <c r="G1" s="26" t="s">
        <v>10</v>
      </c>
      <c r="H1" s="26" t="s">
        <v>11</v>
      </c>
      <c r="I1" s="26" t="s">
        <v>12</v>
      </c>
      <c r="J1" s="26" t="s">
        <v>13</v>
      </c>
      <c r="K1" s="26" t="s">
        <v>14</v>
      </c>
      <c r="L1" s="26" t="s">
        <v>15</v>
      </c>
      <c r="M1" s="26" t="s">
        <v>16</v>
      </c>
      <c r="N1" s="26" t="s">
        <v>17</v>
      </c>
      <c r="O1" s="26" t="s">
        <v>18</v>
      </c>
      <c r="P1" s="26" t="s">
        <v>19</v>
      </c>
      <c r="Q1" s="21" t="s">
        <v>20</v>
      </c>
    </row>
    <row r="2" spans="1:17" s="1" customFormat="1" ht="200.25" customHeight="1" thickBot="1" x14ac:dyDescent="0.3">
      <c r="A2" s="29"/>
      <c r="B2" s="14"/>
      <c r="C2" s="128"/>
      <c r="D2" s="15"/>
      <c r="E2" s="14"/>
      <c r="F2" s="19" t="s">
        <v>21</v>
      </c>
      <c r="G2" s="18" t="s">
        <v>22</v>
      </c>
      <c r="H2" s="20" t="s">
        <v>23</v>
      </c>
      <c r="I2" s="16"/>
      <c r="J2" s="16"/>
      <c r="K2" s="16"/>
      <c r="L2" s="16"/>
      <c r="M2" s="16"/>
      <c r="N2" s="16"/>
      <c r="O2" s="33"/>
      <c r="P2" s="14"/>
      <c r="Q2" s="30"/>
    </row>
    <row r="3" spans="1:17" ht="75" x14ac:dyDescent="0.25">
      <c r="A3" s="31" t="s">
        <v>24</v>
      </c>
      <c r="B3" s="49"/>
      <c r="C3" s="23"/>
      <c r="D3" s="23"/>
      <c r="E3" s="22"/>
      <c r="F3" s="22"/>
      <c r="G3" s="28"/>
      <c r="H3" s="22"/>
      <c r="I3" s="22"/>
      <c r="J3" s="22"/>
      <c r="K3" s="22"/>
      <c r="L3" s="22"/>
      <c r="M3" s="22"/>
      <c r="N3" s="22"/>
      <c r="O3" s="22"/>
      <c r="P3" s="22"/>
      <c r="Q3" s="32"/>
    </row>
    <row r="4" spans="1:17" ht="105" x14ac:dyDescent="0.25">
      <c r="A4" s="13" t="s">
        <v>25</v>
      </c>
      <c r="B4" s="57" t="s">
        <v>26</v>
      </c>
      <c r="C4" s="65">
        <f>C22*0.1</f>
        <v>15300</v>
      </c>
      <c r="D4" s="65" t="s">
        <v>27</v>
      </c>
      <c r="E4" s="57">
        <v>2023</v>
      </c>
      <c r="F4" s="4" t="s">
        <v>28</v>
      </c>
      <c r="G4" s="6" t="s">
        <v>29</v>
      </c>
      <c r="H4" s="4">
        <v>2</v>
      </c>
      <c r="I4" s="4" t="s">
        <v>30</v>
      </c>
      <c r="J4" s="4" t="s">
        <v>31</v>
      </c>
      <c r="K4" s="4" t="s">
        <v>32</v>
      </c>
      <c r="L4" s="4" t="s">
        <v>33</v>
      </c>
      <c r="M4" s="24" t="s">
        <v>34</v>
      </c>
      <c r="N4" s="24" t="s">
        <v>35</v>
      </c>
      <c r="O4" s="46" t="s">
        <v>36</v>
      </c>
      <c r="P4" s="4" t="s">
        <v>37</v>
      </c>
      <c r="Q4" s="27" t="s">
        <v>38</v>
      </c>
    </row>
    <row r="5" spans="1:17" ht="105" x14ac:dyDescent="0.25">
      <c r="A5" s="58" t="s">
        <v>25</v>
      </c>
      <c r="B5" s="57" t="s">
        <v>39</v>
      </c>
      <c r="C5" s="65">
        <f>C22*0.5</f>
        <v>76500</v>
      </c>
      <c r="D5" s="65" t="s">
        <v>27</v>
      </c>
      <c r="E5" s="57">
        <v>2023</v>
      </c>
      <c r="F5" s="4">
        <v>2</v>
      </c>
      <c r="G5" s="4" t="s">
        <v>40</v>
      </c>
      <c r="H5" s="7">
        <v>2.2999999999999998</v>
      </c>
      <c r="I5" s="7" t="s">
        <v>41</v>
      </c>
      <c r="J5" s="7" t="s">
        <v>42</v>
      </c>
      <c r="K5" s="4" t="s">
        <v>32</v>
      </c>
      <c r="L5" s="4" t="s">
        <v>33</v>
      </c>
      <c r="M5" s="24" t="s">
        <v>34</v>
      </c>
      <c r="N5" s="24" t="s">
        <v>35</v>
      </c>
      <c r="O5" s="46" t="s">
        <v>36</v>
      </c>
      <c r="P5" s="4" t="s">
        <v>43</v>
      </c>
      <c r="Q5" s="27" t="s">
        <v>38</v>
      </c>
    </row>
    <row r="6" spans="1:17" ht="105" x14ac:dyDescent="0.25">
      <c r="A6" s="13" t="s">
        <v>25</v>
      </c>
      <c r="B6" s="57" t="s">
        <v>44</v>
      </c>
      <c r="C6" s="65">
        <v>32100</v>
      </c>
      <c r="D6" s="65" t="s">
        <v>27</v>
      </c>
      <c r="E6" s="57">
        <v>2023</v>
      </c>
      <c r="F6" s="4">
        <v>2.2999999999999998</v>
      </c>
      <c r="G6" s="4" t="s">
        <v>45</v>
      </c>
      <c r="H6" s="7">
        <v>2</v>
      </c>
      <c r="I6" s="7" t="s">
        <v>46</v>
      </c>
      <c r="J6" s="7" t="s">
        <v>47</v>
      </c>
      <c r="K6" s="7" t="s">
        <v>48</v>
      </c>
      <c r="L6" s="4" t="s">
        <v>33</v>
      </c>
      <c r="M6" s="24" t="s">
        <v>34</v>
      </c>
      <c r="N6" s="24" t="s">
        <v>35</v>
      </c>
      <c r="O6" s="46" t="s">
        <v>36</v>
      </c>
      <c r="P6" s="4" t="s">
        <v>49</v>
      </c>
      <c r="Q6" s="27" t="s">
        <v>38</v>
      </c>
    </row>
    <row r="7" spans="1:17" ht="105" x14ac:dyDescent="0.25">
      <c r="A7" s="13" t="s">
        <v>25</v>
      </c>
      <c r="B7" s="57" t="s">
        <v>50</v>
      </c>
      <c r="C7" s="5">
        <f>C22*0.3</f>
        <v>45900</v>
      </c>
      <c r="D7" s="65" t="s">
        <v>27</v>
      </c>
      <c r="E7" s="4">
        <v>2023</v>
      </c>
      <c r="F7" s="4"/>
      <c r="G7" s="6" t="s">
        <v>51</v>
      </c>
      <c r="H7" s="7">
        <v>2.2999999999999998</v>
      </c>
      <c r="I7" s="7" t="s">
        <v>52</v>
      </c>
      <c r="J7" s="7" t="s">
        <v>53</v>
      </c>
      <c r="K7" s="7" t="s">
        <v>54</v>
      </c>
      <c r="L7" s="4" t="s">
        <v>33</v>
      </c>
      <c r="M7" s="24" t="s">
        <v>34</v>
      </c>
      <c r="N7" s="24" t="s">
        <v>35</v>
      </c>
      <c r="O7" s="46" t="s">
        <v>36</v>
      </c>
      <c r="P7" s="4" t="s">
        <v>55</v>
      </c>
      <c r="Q7" s="27" t="s">
        <v>38</v>
      </c>
    </row>
    <row r="8" spans="1:17" ht="150" x14ac:dyDescent="0.25">
      <c r="A8" s="31" t="s">
        <v>56</v>
      </c>
      <c r="B8" s="22"/>
      <c r="C8" s="23"/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32"/>
    </row>
    <row r="9" spans="1:17" ht="105" x14ac:dyDescent="0.25">
      <c r="A9" s="50" t="s">
        <v>57</v>
      </c>
      <c r="B9" s="57" t="s">
        <v>58</v>
      </c>
      <c r="C9" s="59">
        <v>40000</v>
      </c>
      <c r="D9" s="69" t="s">
        <v>59</v>
      </c>
      <c r="E9" s="4">
        <v>2023</v>
      </c>
      <c r="F9" s="4">
        <v>2.2999999999999998</v>
      </c>
      <c r="G9" s="4" t="s">
        <v>60</v>
      </c>
      <c r="H9" s="4">
        <v>2</v>
      </c>
      <c r="I9" s="4" t="s">
        <v>61</v>
      </c>
      <c r="J9" s="4" t="s">
        <v>62</v>
      </c>
      <c r="K9" s="4" t="s">
        <v>63</v>
      </c>
      <c r="L9" s="4" t="s">
        <v>64</v>
      </c>
      <c r="M9" s="4" t="s">
        <v>64</v>
      </c>
      <c r="N9" s="4" t="s">
        <v>64</v>
      </c>
      <c r="O9" s="46" t="s">
        <v>36</v>
      </c>
      <c r="P9" s="4" t="s">
        <v>65</v>
      </c>
      <c r="Q9" s="27" t="s">
        <v>66</v>
      </c>
    </row>
    <row r="10" spans="1:17" ht="150" x14ac:dyDescent="0.25">
      <c r="A10" s="50" t="s">
        <v>67</v>
      </c>
      <c r="B10" s="57" t="s">
        <v>68</v>
      </c>
      <c r="C10" s="59">
        <v>10000</v>
      </c>
      <c r="D10" s="69" t="s">
        <v>69</v>
      </c>
      <c r="E10" s="4">
        <v>2023</v>
      </c>
      <c r="F10" s="4" t="s">
        <v>70</v>
      </c>
      <c r="G10" s="4" t="s">
        <v>71</v>
      </c>
      <c r="H10" s="7" t="s">
        <v>28</v>
      </c>
      <c r="I10" s="7" t="s">
        <v>72</v>
      </c>
      <c r="J10" s="7" t="s">
        <v>73</v>
      </c>
      <c r="K10" s="7" t="s">
        <v>74</v>
      </c>
      <c r="L10" s="7" t="s">
        <v>75</v>
      </c>
      <c r="M10" s="4" t="s">
        <v>64</v>
      </c>
      <c r="N10" s="4" t="s">
        <v>64</v>
      </c>
      <c r="O10" s="46" t="s">
        <v>36</v>
      </c>
      <c r="P10" s="4" t="s">
        <v>76</v>
      </c>
      <c r="Q10" s="27" t="s">
        <v>77</v>
      </c>
    </row>
    <row r="11" spans="1:17" ht="75" x14ac:dyDescent="0.25">
      <c r="A11" s="58" t="s">
        <v>25</v>
      </c>
      <c r="B11" s="57" t="s">
        <v>78</v>
      </c>
      <c r="C11" s="5">
        <v>0</v>
      </c>
      <c r="D11" s="5"/>
      <c r="E11" s="4">
        <v>2023</v>
      </c>
      <c r="F11" s="4" t="s">
        <v>79</v>
      </c>
      <c r="G11" s="4" t="s">
        <v>80</v>
      </c>
      <c r="H11" s="7" t="s">
        <v>28</v>
      </c>
      <c r="I11" s="7" t="s">
        <v>81</v>
      </c>
      <c r="J11" s="7" t="s">
        <v>82</v>
      </c>
      <c r="K11" s="7" t="s">
        <v>83</v>
      </c>
      <c r="L11" s="7" t="s">
        <v>84</v>
      </c>
      <c r="M11" s="4" t="s">
        <v>64</v>
      </c>
      <c r="N11" s="4" t="s">
        <v>64</v>
      </c>
      <c r="O11" s="7" t="s">
        <v>85</v>
      </c>
      <c r="P11" s="4" t="s">
        <v>86</v>
      </c>
      <c r="Q11" s="27" t="s">
        <v>38</v>
      </c>
    </row>
    <row r="12" spans="1:17" ht="90" x14ac:dyDescent="0.25">
      <c r="A12" s="9" t="s">
        <v>57</v>
      </c>
      <c r="B12" s="57" t="s">
        <v>87</v>
      </c>
      <c r="C12" s="59">
        <v>5000</v>
      </c>
      <c r="D12" s="59" t="s">
        <v>88</v>
      </c>
      <c r="E12" s="4">
        <v>2023</v>
      </c>
      <c r="F12" s="4" t="s">
        <v>89</v>
      </c>
      <c r="G12" s="4" t="s">
        <v>90</v>
      </c>
      <c r="H12" s="7">
        <v>2</v>
      </c>
      <c r="I12" s="7" t="s">
        <v>91</v>
      </c>
      <c r="J12" s="7" t="s">
        <v>92</v>
      </c>
      <c r="K12" s="7" t="s">
        <v>93</v>
      </c>
      <c r="L12" s="4" t="s">
        <v>64</v>
      </c>
      <c r="M12" s="4" t="s">
        <v>64</v>
      </c>
      <c r="N12" s="4" t="s">
        <v>64</v>
      </c>
      <c r="O12" s="46" t="s">
        <v>36</v>
      </c>
      <c r="P12" s="4" t="s">
        <v>94</v>
      </c>
      <c r="Q12" s="27" t="s">
        <v>95</v>
      </c>
    </row>
    <row r="13" spans="1:17" ht="105" x14ac:dyDescent="0.25">
      <c r="A13" s="13" t="s">
        <v>25</v>
      </c>
      <c r="B13" s="57" t="s">
        <v>96</v>
      </c>
      <c r="C13" s="59">
        <v>35000</v>
      </c>
      <c r="D13" s="59" t="s">
        <v>97</v>
      </c>
      <c r="E13" s="4">
        <v>2023</v>
      </c>
      <c r="F13" s="4" t="s">
        <v>70</v>
      </c>
      <c r="G13" s="4" t="s">
        <v>98</v>
      </c>
      <c r="H13" s="7">
        <v>1.2</v>
      </c>
      <c r="I13" s="7" t="s">
        <v>99</v>
      </c>
      <c r="J13" s="7" t="s">
        <v>100</v>
      </c>
      <c r="K13" s="7" t="s">
        <v>101</v>
      </c>
      <c r="L13" s="7" t="s">
        <v>102</v>
      </c>
      <c r="M13" s="4" t="s">
        <v>64</v>
      </c>
      <c r="N13" s="4" t="s">
        <v>64</v>
      </c>
      <c r="O13" s="46" t="s">
        <v>36</v>
      </c>
      <c r="P13" s="4" t="s">
        <v>103</v>
      </c>
      <c r="Q13" s="10" t="s">
        <v>38</v>
      </c>
    </row>
    <row r="14" spans="1:17" ht="105" x14ac:dyDescent="0.25">
      <c r="A14" s="31" t="s">
        <v>104</v>
      </c>
      <c r="B14" s="22"/>
      <c r="C14" s="23"/>
      <c r="D14" s="2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32"/>
    </row>
    <row r="15" spans="1:17" ht="195" x14ac:dyDescent="0.25">
      <c r="A15" s="12" t="s">
        <v>105</v>
      </c>
      <c r="B15" s="57" t="s">
        <v>106</v>
      </c>
      <c r="C15" s="59">
        <v>40000</v>
      </c>
      <c r="D15" s="59" t="s">
        <v>69</v>
      </c>
      <c r="E15" s="4">
        <v>2023</v>
      </c>
      <c r="F15" s="4" t="s">
        <v>70</v>
      </c>
      <c r="G15" s="4" t="s">
        <v>107</v>
      </c>
      <c r="H15" s="4" t="s">
        <v>28</v>
      </c>
      <c r="I15" s="4" t="s">
        <v>108</v>
      </c>
      <c r="J15" s="4" t="s">
        <v>109</v>
      </c>
      <c r="K15" s="4" t="s">
        <v>110</v>
      </c>
      <c r="L15" s="4" t="s">
        <v>111</v>
      </c>
      <c r="M15" s="4" t="s">
        <v>64</v>
      </c>
      <c r="N15" s="4" t="s">
        <v>64</v>
      </c>
      <c r="O15" s="46" t="s">
        <v>36</v>
      </c>
      <c r="P15" s="6" t="s">
        <v>112</v>
      </c>
      <c r="Q15" s="10" t="s">
        <v>38</v>
      </c>
    </row>
    <row r="16" spans="1:17" ht="90" x14ac:dyDescent="0.25">
      <c r="A16" s="50" t="s">
        <v>57</v>
      </c>
      <c r="B16" s="57" t="s">
        <v>113</v>
      </c>
      <c r="C16" s="5">
        <v>20000</v>
      </c>
      <c r="D16" s="59" t="s">
        <v>69</v>
      </c>
      <c r="E16" s="4">
        <v>2023</v>
      </c>
      <c r="F16" s="4">
        <v>2</v>
      </c>
      <c r="G16" s="4" t="s">
        <v>114</v>
      </c>
      <c r="H16" s="7">
        <v>2</v>
      </c>
      <c r="I16" s="7" t="s">
        <v>115</v>
      </c>
      <c r="J16" s="7" t="s">
        <v>116</v>
      </c>
      <c r="K16" s="7" t="s">
        <v>85</v>
      </c>
      <c r="L16" s="4" t="s">
        <v>64</v>
      </c>
      <c r="M16" s="4" t="s">
        <v>64</v>
      </c>
      <c r="N16" s="4" t="s">
        <v>64</v>
      </c>
      <c r="O16" s="46" t="s">
        <v>36</v>
      </c>
      <c r="P16" s="6" t="s">
        <v>117</v>
      </c>
      <c r="Q16" s="10" t="s">
        <v>66</v>
      </c>
    </row>
    <row r="17" spans="1:17" s="3" customFormat="1" ht="195" x14ac:dyDescent="0.25">
      <c r="A17" s="13" t="s">
        <v>118</v>
      </c>
      <c r="B17" s="60" t="s">
        <v>119</v>
      </c>
      <c r="C17" s="59">
        <v>26000</v>
      </c>
      <c r="D17" s="59" t="s">
        <v>69</v>
      </c>
      <c r="E17" s="6">
        <v>2023</v>
      </c>
      <c r="F17" s="6">
        <v>2.5</v>
      </c>
      <c r="G17" s="6" t="s">
        <v>120</v>
      </c>
      <c r="H17" s="6">
        <v>2.2999999999999998</v>
      </c>
      <c r="I17" s="4" t="s">
        <v>108</v>
      </c>
      <c r="J17" s="4" t="s">
        <v>109</v>
      </c>
      <c r="K17" s="4" t="s">
        <v>110</v>
      </c>
      <c r="L17" s="4" t="s">
        <v>111</v>
      </c>
      <c r="M17" s="4" t="s">
        <v>64</v>
      </c>
      <c r="N17" s="4" t="s">
        <v>64</v>
      </c>
      <c r="O17" s="46" t="s">
        <v>36</v>
      </c>
      <c r="P17" s="6" t="s">
        <v>112</v>
      </c>
      <c r="Q17" s="10" t="s">
        <v>38</v>
      </c>
    </row>
    <row r="18" spans="1:17" ht="30" x14ac:dyDescent="0.25">
      <c r="A18" s="31" t="s">
        <v>121</v>
      </c>
      <c r="B18" s="22"/>
      <c r="C18" s="23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32"/>
    </row>
    <row r="19" spans="1:17" ht="75" x14ac:dyDescent="0.25">
      <c r="A19" s="9"/>
      <c r="B19" s="4" t="s">
        <v>122</v>
      </c>
      <c r="C19" s="59">
        <v>10000</v>
      </c>
      <c r="D19" s="59" t="s">
        <v>123</v>
      </c>
      <c r="E19" s="4">
        <v>2023</v>
      </c>
      <c r="F19" s="4"/>
      <c r="G19" s="45" t="s">
        <v>124</v>
      </c>
      <c r="H19" s="7" t="s">
        <v>125</v>
      </c>
      <c r="I19" s="7" t="s">
        <v>125</v>
      </c>
      <c r="J19" s="7" t="s">
        <v>125</v>
      </c>
      <c r="K19" s="7" t="s">
        <v>125</v>
      </c>
      <c r="L19" s="7" t="s">
        <v>125</v>
      </c>
      <c r="M19" s="7" t="s">
        <v>125</v>
      </c>
      <c r="N19" s="7" t="s">
        <v>125</v>
      </c>
      <c r="O19" s="46" t="s">
        <v>36</v>
      </c>
      <c r="P19" s="4" t="s">
        <v>126</v>
      </c>
      <c r="Q19" s="10" t="s">
        <v>127</v>
      </c>
    </row>
    <row r="20" spans="1:17" ht="120" x14ac:dyDescent="0.25">
      <c r="A20" s="9"/>
      <c r="B20" s="4" t="s">
        <v>128</v>
      </c>
      <c r="C20" s="59">
        <v>44200</v>
      </c>
      <c r="D20" s="59" t="s">
        <v>129</v>
      </c>
      <c r="E20" s="4">
        <v>2023</v>
      </c>
      <c r="F20" s="4"/>
      <c r="G20" s="4" t="s">
        <v>130</v>
      </c>
      <c r="H20" s="7" t="s">
        <v>125</v>
      </c>
      <c r="I20" s="7" t="s">
        <v>125</v>
      </c>
      <c r="J20" s="7" t="s">
        <v>125</v>
      </c>
      <c r="K20" s="7" t="s">
        <v>125</v>
      </c>
      <c r="L20" s="7" t="s">
        <v>125</v>
      </c>
      <c r="M20" s="7" t="s">
        <v>125</v>
      </c>
      <c r="N20" s="7" t="s">
        <v>125</v>
      </c>
      <c r="O20" s="7" t="s">
        <v>85</v>
      </c>
      <c r="P20" s="4" t="s">
        <v>131</v>
      </c>
      <c r="Q20" s="10" t="s">
        <v>38</v>
      </c>
    </row>
    <row r="21" spans="1:17" ht="60" x14ac:dyDescent="0.25">
      <c r="A21" s="11"/>
      <c r="B21" s="8" t="s">
        <v>132</v>
      </c>
      <c r="C21" s="61">
        <v>11000</v>
      </c>
      <c r="D21" s="59" t="s">
        <v>129</v>
      </c>
      <c r="E21" s="4">
        <v>2023</v>
      </c>
      <c r="F21" s="8"/>
      <c r="G21" s="8" t="s">
        <v>133</v>
      </c>
      <c r="H21" s="7" t="s">
        <v>125</v>
      </c>
      <c r="I21" s="7" t="s">
        <v>134</v>
      </c>
      <c r="J21" s="7" t="s">
        <v>135</v>
      </c>
      <c r="K21" s="7" t="s">
        <v>136</v>
      </c>
      <c r="L21" s="7" t="s">
        <v>137</v>
      </c>
      <c r="M21" s="7" t="s">
        <v>125</v>
      </c>
      <c r="N21" s="7" t="s">
        <v>125</v>
      </c>
      <c r="O21" s="67" t="s">
        <v>85</v>
      </c>
      <c r="P21" s="8" t="s">
        <v>138</v>
      </c>
      <c r="Q21" s="10" t="s">
        <v>38</v>
      </c>
    </row>
    <row r="22" spans="1:17" ht="60.75" thickBot="1" x14ac:dyDescent="0.3">
      <c r="A22" s="11"/>
      <c r="B22" s="8" t="s">
        <v>139</v>
      </c>
      <c r="C22" s="61">
        <f>385000-232000</f>
        <v>153000</v>
      </c>
      <c r="D22" s="61" t="s">
        <v>140</v>
      </c>
      <c r="E22" s="4">
        <v>2023</v>
      </c>
      <c r="F22" s="8"/>
      <c r="G22" s="8"/>
      <c r="H22" s="67" t="s">
        <v>28</v>
      </c>
      <c r="I22" s="67" t="s">
        <v>141</v>
      </c>
      <c r="J22" s="67" t="s">
        <v>141</v>
      </c>
      <c r="K22" s="67" t="s">
        <v>141</v>
      </c>
      <c r="L22" s="67" t="s">
        <v>141</v>
      </c>
      <c r="M22" s="7" t="s">
        <v>125</v>
      </c>
      <c r="N22" s="7" t="s">
        <v>125</v>
      </c>
      <c r="O22" s="67" t="s">
        <v>85</v>
      </c>
      <c r="P22" s="8" t="s">
        <v>142</v>
      </c>
      <c r="Q22" s="10" t="s">
        <v>38</v>
      </c>
    </row>
    <row r="23" spans="1:17" x14ac:dyDescent="0.25">
      <c r="A23" s="51" t="s">
        <v>143</v>
      </c>
      <c r="B23" s="52"/>
      <c r="C23" s="62">
        <f>SUM(C4:C22)</f>
        <v>564000</v>
      </c>
      <c r="D23" s="64"/>
      <c r="E23" s="53"/>
      <c r="F23" s="54"/>
      <c r="G23" s="54"/>
      <c r="H23" s="55"/>
      <c r="I23" s="55"/>
      <c r="J23" s="55"/>
      <c r="K23" s="55"/>
      <c r="L23" s="55"/>
      <c r="M23" s="55"/>
      <c r="N23" s="55"/>
      <c r="O23" s="55"/>
      <c r="P23" s="54"/>
      <c r="Q23" s="56"/>
    </row>
    <row r="25" spans="1:17" x14ac:dyDescent="0.25">
      <c r="C25" s="68" t="s">
        <v>144</v>
      </c>
    </row>
    <row r="29" spans="1:17" x14ac:dyDescent="0.25">
      <c r="C29" s="66"/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D70C-05B8-4BF0-8268-8A19C450BFE0}">
  <dimension ref="A1:Q30"/>
  <sheetViews>
    <sheetView topLeftCell="K1" zoomScale="70" zoomScaleNormal="70" workbookViewId="0">
      <pane ySplit="1" topLeftCell="A13" activePane="bottomLeft" state="frozen"/>
      <selection pane="bottomLeft" activeCell="A9" sqref="A9:Q15"/>
    </sheetView>
  </sheetViews>
  <sheetFormatPr defaultColWidth="9.140625" defaultRowHeight="15" x14ac:dyDescent="0.25"/>
  <cols>
    <col min="1" max="1" width="32.28515625" style="1" customWidth="1"/>
    <col min="2" max="2" width="60.7109375" style="1" customWidth="1"/>
    <col min="3" max="3" width="18.28515625" style="2" customWidth="1"/>
    <col min="4" max="4" width="14.5703125" style="1" customWidth="1"/>
    <col min="5" max="5" width="42.85546875" style="122" customWidth="1"/>
    <col min="6" max="6" width="46" style="1" customWidth="1"/>
    <col min="7" max="7" width="13.85546875" style="1" customWidth="1"/>
    <col min="8" max="8" width="29.28515625" style="1" customWidth="1"/>
    <col min="9" max="16" width="34.7109375" style="1" customWidth="1"/>
    <col min="17" max="17" width="21.42578125" customWidth="1"/>
  </cols>
  <sheetData>
    <row r="1" spans="1:17" s="1" customFormat="1" ht="45" x14ac:dyDescent="0.25">
      <c r="A1" s="70" t="s">
        <v>145</v>
      </c>
      <c r="B1" s="71" t="s">
        <v>5</v>
      </c>
      <c r="C1" s="72" t="s">
        <v>6</v>
      </c>
      <c r="D1" s="126" t="s">
        <v>146</v>
      </c>
      <c r="E1" s="73" t="s">
        <v>9</v>
      </c>
      <c r="F1" s="71" t="s">
        <v>10</v>
      </c>
      <c r="G1" s="127" t="s">
        <v>147</v>
      </c>
      <c r="H1" s="71" t="s">
        <v>11</v>
      </c>
      <c r="I1" s="71" t="s">
        <v>12</v>
      </c>
      <c r="J1" s="71" t="s">
        <v>13</v>
      </c>
      <c r="K1" s="71" t="s">
        <v>14</v>
      </c>
      <c r="L1" s="71" t="s">
        <v>15</v>
      </c>
      <c r="M1" s="71" t="s">
        <v>16</v>
      </c>
      <c r="N1" s="71" t="s">
        <v>17</v>
      </c>
      <c r="O1" s="71" t="s">
        <v>18</v>
      </c>
      <c r="P1" s="71" t="s">
        <v>19</v>
      </c>
      <c r="Q1" s="74" t="s">
        <v>20</v>
      </c>
    </row>
    <row r="2" spans="1:17" s="1" customFormat="1" ht="165.75" customHeight="1" thickBot="1" x14ac:dyDescent="0.3">
      <c r="A2" s="125"/>
      <c r="B2" s="75"/>
      <c r="C2" s="76"/>
      <c r="D2" s="75"/>
      <c r="E2" s="77" t="s">
        <v>148</v>
      </c>
      <c r="F2" s="78" t="s">
        <v>149</v>
      </c>
      <c r="G2" s="78"/>
      <c r="H2" s="78" t="s">
        <v>150</v>
      </c>
      <c r="I2" s="75"/>
      <c r="J2" s="75"/>
      <c r="K2" s="75"/>
      <c r="L2" s="75"/>
      <c r="M2" s="75"/>
      <c r="N2" s="75"/>
      <c r="O2" s="79"/>
      <c r="P2" s="75"/>
      <c r="Q2" s="80"/>
    </row>
    <row r="3" spans="1:17" s="3" customFormat="1" ht="75" x14ac:dyDescent="0.25">
      <c r="A3" s="124" t="s">
        <v>24</v>
      </c>
      <c r="B3" s="82"/>
      <c r="C3" s="82" t="s">
        <v>151</v>
      </c>
      <c r="D3" s="82"/>
      <c r="E3" s="83" t="s">
        <v>152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4"/>
    </row>
    <row r="4" spans="1:17" ht="84" customHeight="1" x14ac:dyDescent="0.25">
      <c r="A4" s="85" t="s">
        <v>25</v>
      </c>
      <c r="B4" s="4" t="s">
        <v>26</v>
      </c>
      <c r="C4" s="5">
        <v>220600</v>
      </c>
      <c r="D4" s="4" t="s">
        <v>153</v>
      </c>
      <c r="E4" s="7" t="s">
        <v>28</v>
      </c>
      <c r="F4" s="7" t="s">
        <v>28</v>
      </c>
      <c r="G4" s="7" t="s">
        <v>154</v>
      </c>
      <c r="H4" s="87">
        <v>2</v>
      </c>
      <c r="I4" s="88" t="s">
        <v>30</v>
      </c>
      <c r="J4" s="88" t="s">
        <v>31</v>
      </c>
      <c r="K4" s="88" t="s">
        <v>32</v>
      </c>
      <c r="L4" s="88" t="s">
        <v>33</v>
      </c>
      <c r="M4" s="88" t="s">
        <v>34</v>
      </c>
      <c r="N4" s="88" t="s">
        <v>35</v>
      </c>
      <c r="O4" s="88" t="s">
        <v>36</v>
      </c>
      <c r="P4" s="4" t="s">
        <v>37</v>
      </c>
      <c r="Q4" s="89" t="s">
        <v>38</v>
      </c>
    </row>
    <row r="5" spans="1:17" ht="135.75" customHeight="1" x14ac:dyDescent="0.25">
      <c r="A5" s="85" t="s">
        <v>25</v>
      </c>
      <c r="B5" s="4" t="s">
        <v>39</v>
      </c>
      <c r="C5" s="5">
        <v>153000</v>
      </c>
      <c r="D5" s="7" t="s">
        <v>153</v>
      </c>
      <c r="E5" s="7">
        <v>2</v>
      </c>
      <c r="F5" s="7">
        <v>2</v>
      </c>
      <c r="G5" s="7" t="s">
        <v>155</v>
      </c>
      <c r="H5" s="87">
        <v>2.2999999999999998</v>
      </c>
      <c r="I5" s="4" t="s">
        <v>41</v>
      </c>
      <c r="J5" s="4" t="s">
        <v>42</v>
      </c>
      <c r="K5" s="88" t="s">
        <v>32</v>
      </c>
      <c r="L5" s="88" t="s">
        <v>33</v>
      </c>
      <c r="M5" s="88" t="s">
        <v>34</v>
      </c>
      <c r="N5" s="88" t="s">
        <v>35</v>
      </c>
      <c r="O5" s="88" t="s">
        <v>36</v>
      </c>
      <c r="P5" s="4" t="s">
        <v>156</v>
      </c>
      <c r="Q5" s="90" t="s">
        <v>38</v>
      </c>
    </row>
    <row r="6" spans="1:17" ht="84" customHeight="1" x14ac:dyDescent="0.25">
      <c r="A6" s="85" t="s">
        <v>25</v>
      </c>
      <c r="B6" s="4" t="s">
        <v>44</v>
      </c>
      <c r="C6" s="5">
        <v>114200</v>
      </c>
      <c r="D6" s="7" t="s">
        <v>153</v>
      </c>
      <c r="E6" s="7">
        <v>2.2999999999999998</v>
      </c>
      <c r="F6" s="7">
        <v>2.2999999999999998</v>
      </c>
      <c r="G6" s="7" t="s">
        <v>45</v>
      </c>
      <c r="H6" s="87">
        <v>2</v>
      </c>
      <c r="I6" s="88" t="s">
        <v>46</v>
      </c>
      <c r="J6" s="88" t="s">
        <v>47</v>
      </c>
      <c r="K6" s="88" t="s">
        <v>48</v>
      </c>
      <c r="L6" s="88" t="s">
        <v>33</v>
      </c>
      <c r="M6" s="88" t="s">
        <v>34</v>
      </c>
      <c r="N6" s="88" t="s">
        <v>35</v>
      </c>
      <c r="O6" s="88" t="s">
        <v>36</v>
      </c>
      <c r="P6" s="4" t="s">
        <v>49</v>
      </c>
      <c r="Q6" s="90" t="s">
        <v>38</v>
      </c>
    </row>
    <row r="7" spans="1:17" ht="84" customHeight="1" x14ac:dyDescent="0.25">
      <c r="A7" s="85" t="s">
        <v>25</v>
      </c>
      <c r="B7" s="4" t="s">
        <v>50</v>
      </c>
      <c r="C7" s="5">
        <v>153000</v>
      </c>
      <c r="D7" s="7" t="s">
        <v>153</v>
      </c>
      <c r="E7" s="7"/>
      <c r="F7" s="7"/>
      <c r="G7" s="7" t="s">
        <v>51</v>
      </c>
      <c r="H7" s="87">
        <v>2.2999999999999998</v>
      </c>
      <c r="I7" s="88" t="s">
        <v>52</v>
      </c>
      <c r="J7" s="88" t="s">
        <v>53</v>
      </c>
      <c r="K7" s="88" t="s">
        <v>54</v>
      </c>
      <c r="L7" s="88" t="s">
        <v>33</v>
      </c>
      <c r="M7" s="88" t="s">
        <v>34</v>
      </c>
      <c r="N7" s="88" t="s">
        <v>35</v>
      </c>
      <c r="O7" s="88" t="s">
        <v>36</v>
      </c>
      <c r="P7" s="4" t="s">
        <v>55</v>
      </c>
      <c r="Q7" s="90" t="s">
        <v>38</v>
      </c>
    </row>
    <row r="8" spans="1:17" ht="21.75" customHeight="1" x14ac:dyDescent="0.25">
      <c r="A8" s="85"/>
      <c r="B8" s="67"/>
      <c r="C8" s="5"/>
      <c r="D8" s="7"/>
      <c r="E8" s="86"/>
      <c r="F8" s="7"/>
      <c r="G8" s="7"/>
      <c r="H8" s="87"/>
      <c r="I8" s="4"/>
      <c r="J8" s="4"/>
      <c r="K8" s="88"/>
      <c r="L8" s="88"/>
      <c r="M8" s="88"/>
      <c r="N8" s="88"/>
      <c r="O8" s="88"/>
      <c r="P8" s="4"/>
      <c r="Q8" s="91"/>
    </row>
    <row r="9" spans="1:17" s="3" customFormat="1" ht="150" x14ac:dyDescent="0.25">
      <c r="A9" s="81" t="s">
        <v>56</v>
      </c>
      <c r="B9" s="92"/>
      <c r="C9" s="92"/>
      <c r="D9" s="92"/>
      <c r="E9" s="94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5"/>
    </row>
    <row r="10" spans="1:17" ht="110.25" customHeight="1" x14ac:dyDescent="0.25">
      <c r="A10" s="85" t="s">
        <v>57</v>
      </c>
      <c r="B10" s="96" t="s">
        <v>157</v>
      </c>
      <c r="C10" s="5">
        <v>60000</v>
      </c>
      <c r="D10" s="4" t="s">
        <v>153</v>
      </c>
      <c r="E10" s="4">
        <v>2.2999999999999998</v>
      </c>
      <c r="F10" s="4">
        <v>1.3</v>
      </c>
      <c r="G10" s="7">
        <v>6</v>
      </c>
      <c r="H10" s="97">
        <v>2</v>
      </c>
      <c r="I10" s="4" t="s">
        <v>61</v>
      </c>
      <c r="J10" s="4" t="s">
        <v>62</v>
      </c>
      <c r="K10" s="4" t="s">
        <v>63</v>
      </c>
      <c r="L10" s="4" t="s">
        <v>64</v>
      </c>
      <c r="M10" s="4" t="s">
        <v>64</v>
      </c>
      <c r="N10" s="4" t="s">
        <v>64</v>
      </c>
      <c r="O10" s="46" t="s">
        <v>36</v>
      </c>
      <c r="P10" s="4" t="s">
        <v>158</v>
      </c>
      <c r="Q10" s="130" t="s">
        <v>66</v>
      </c>
    </row>
    <row r="11" spans="1:17" ht="180" x14ac:dyDescent="0.25">
      <c r="A11" s="85" t="s">
        <v>67</v>
      </c>
      <c r="B11" s="99" t="s">
        <v>68</v>
      </c>
      <c r="C11" s="5">
        <v>50000</v>
      </c>
      <c r="D11" s="4" t="s">
        <v>153</v>
      </c>
      <c r="E11" s="100" t="s">
        <v>70</v>
      </c>
      <c r="F11" s="7">
        <v>2</v>
      </c>
      <c r="G11" s="7">
        <v>25</v>
      </c>
      <c r="H11" s="87">
        <v>2.2999999999999998</v>
      </c>
      <c r="I11" s="4" t="s">
        <v>72</v>
      </c>
      <c r="J11" s="4" t="s">
        <v>73</v>
      </c>
      <c r="K11" s="88" t="s">
        <v>74</v>
      </c>
      <c r="L11" s="4" t="s">
        <v>75</v>
      </c>
      <c r="M11" s="4" t="s">
        <v>64</v>
      </c>
      <c r="N11" s="4" t="s">
        <v>64</v>
      </c>
      <c r="O11" s="4" t="s">
        <v>36</v>
      </c>
      <c r="P11" s="4" t="s">
        <v>76</v>
      </c>
      <c r="Q11" s="89" t="s">
        <v>77</v>
      </c>
    </row>
    <row r="12" spans="1:17" ht="135" x14ac:dyDescent="0.25">
      <c r="A12" s="85" t="s">
        <v>186</v>
      </c>
      <c r="B12" s="99" t="s">
        <v>188</v>
      </c>
      <c r="C12" s="5">
        <v>70000</v>
      </c>
      <c r="D12" s="4" t="s">
        <v>160</v>
      </c>
      <c r="E12" s="100" t="s">
        <v>70</v>
      </c>
      <c r="F12" s="7" t="s">
        <v>187</v>
      </c>
      <c r="G12" s="7">
        <v>15</v>
      </c>
      <c r="H12" s="87">
        <v>2.2999999999999998</v>
      </c>
      <c r="I12" s="4" t="s">
        <v>189</v>
      </c>
      <c r="J12" s="4" t="s">
        <v>42</v>
      </c>
      <c r="K12" s="88" t="s">
        <v>163</v>
      </c>
      <c r="L12" s="4" t="s">
        <v>192</v>
      </c>
      <c r="M12" s="4" t="s">
        <v>64</v>
      </c>
      <c r="N12" s="4" t="s">
        <v>64</v>
      </c>
      <c r="O12" s="4" t="s">
        <v>36</v>
      </c>
      <c r="P12" s="4" t="s">
        <v>190</v>
      </c>
      <c r="Q12" s="89" t="s">
        <v>191</v>
      </c>
    </row>
    <row r="13" spans="1:17" ht="89.25" x14ac:dyDescent="0.25">
      <c r="A13" s="58" t="s">
        <v>25</v>
      </c>
      <c r="B13" s="4" t="s">
        <v>185</v>
      </c>
      <c r="C13" s="5" t="s">
        <v>159</v>
      </c>
      <c r="D13" s="4" t="s">
        <v>160</v>
      </c>
      <c r="E13" s="7">
        <v>2.2999999999999998</v>
      </c>
      <c r="F13" s="7" t="s">
        <v>28</v>
      </c>
      <c r="G13" s="101" t="s">
        <v>161</v>
      </c>
      <c r="H13" s="102">
        <v>3</v>
      </c>
      <c r="I13" s="98" t="s">
        <v>162</v>
      </c>
      <c r="J13" s="4" t="s">
        <v>42</v>
      </c>
      <c r="K13" s="88" t="s">
        <v>163</v>
      </c>
      <c r="L13" s="88" t="s">
        <v>33</v>
      </c>
      <c r="M13" s="4" t="s">
        <v>64</v>
      </c>
      <c r="N13" s="4" t="s">
        <v>64</v>
      </c>
      <c r="O13" s="4" t="s">
        <v>36</v>
      </c>
      <c r="P13" s="4" t="s">
        <v>164</v>
      </c>
      <c r="Q13" s="89" t="s">
        <v>38</v>
      </c>
    </row>
    <row r="14" spans="1:17" ht="72.75" customHeight="1" x14ac:dyDescent="0.25">
      <c r="A14" s="58" t="s">
        <v>25</v>
      </c>
      <c r="B14" s="4" t="s">
        <v>165</v>
      </c>
      <c r="C14" s="5">
        <v>30000</v>
      </c>
      <c r="D14" s="4" t="s">
        <v>153</v>
      </c>
      <c r="E14" s="4" t="s">
        <v>89</v>
      </c>
      <c r="F14" s="7" t="s">
        <v>28</v>
      </c>
      <c r="G14" s="101" t="s">
        <v>166</v>
      </c>
      <c r="H14" s="87">
        <v>2.2999999999999998</v>
      </c>
      <c r="I14" s="7" t="s">
        <v>91</v>
      </c>
      <c r="J14" s="7" t="s">
        <v>92</v>
      </c>
      <c r="K14" s="7" t="s">
        <v>167</v>
      </c>
      <c r="L14" s="4" t="s">
        <v>64</v>
      </c>
      <c r="M14" s="4" t="s">
        <v>64</v>
      </c>
      <c r="N14" s="4" t="s">
        <v>64</v>
      </c>
      <c r="O14" s="46" t="s">
        <v>36</v>
      </c>
      <c r="P14" s="4" t="s">
        <v>168</v>
      </c>
      <c r="Q14" s="130" t="s">
        <v>169</v>
      </c>
    </row>
    <row r="15" spans="1:17" ht="102" customHeight="1" x14ac:dyDescent="0.25">
      <c r="A15" s="58" t="s">
        <v>25</v>
      </c>
      <c r="B15" s="8" t="s">
        <v>170</v>
      </c>
      <c r="C15" s="5">
        <v>45000</v>
      </c>
      <c r="D15" s="4" t="s">
        <v>160</v>
      </c>
      <c r="E15" s="100" t="s">
        <v>70</v>
      </c>
      <c r="F15" s="7" t="s">
        <v>28</v>
      </c>
      <c r="G15" s="103">
        <v>10</v>
      </c>
      <c r="H15" s="87">
        <v>2.2999999999999998</v>
      </c>
      <c r="I15" s="4" t="s">
        <v>171</v>
      </c>
      <c r="J15" s="4" t="s">
        <v>172</v>
      </c>
      <c r="K15" s="4" t="s">
        <v>173</v>
      </c>
      <c r="L15" s="4" t="s">
        <v>174</v>
      </c>
      <c r="M15" s="4" t="s">
        <v>64</v>
      </c>
      <c r="N15" s="4" t="s">
        <v>64</v>
      </c>
      <c r="O15" s="46" t="s">
        <v>36</v>
      </c>
      <c r="P15" s="4" t="s">
        <v>175</v>
      </c>
      <c r="Q15" s="130" t="s">
        <v>169</v>
      </c>
    </row>
    <row r="16" spans="1:17" s="3" customFormat="1" ht="105" x14ac:dyDescent="0.25">
      <c r="A16" s="81" t="s">
        <v>104</v>
      </c>
      <c r="B16" s="92"/>
      <c r="C16" s="92" t="s">
        <v>176</v>
      </c>
      <c r="D16" s="92"/>
      <c r="E16" s="94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104"/>
      <c r="Q16" s="95"/>
    </row>
    <row r="17" spans="1:17" ht="141.75" customHeight="1" x14ac:dyDescent="0.25">
      <c r="A17" s="85" t="s">
        <v>118</v>
      </c>
      <c r="B17" s="4" t="s">
        <v>177</v>
      </c>
      <c r="C17" s="5">
        <v>80000</v>
      </c>
      <c r="D17" s="4" t="s">
        <v>160</v>
      </c>
      <c r="E17" s="105">
        <v>2.5</v>
      </c>
      <c r="F17" s="7" t="s">
        <v>28</v>
      </c>
      <c r="G17" s="4">
        <v>5</v>
      </c>
      <c r="H17" s="87">
        <v>2.2999999999999998</v>
      </c>
      <c r="I17" s="4" t="s">
        <v>178</v>
      </c>
      <c r="J17" s="4" t="s">
        <v>179</v>
      </c>
      <c r="K17" s="4" t="s">
        <v>173</v>
      </c>
      <c r="L17" s="4" t="s">
        <v>180</v>
      </c>
      <c r="M17" s="4" t="s">
        <v>64</v>
      </c>
      <c r="N17" s="4" t="s">
        <v>64</v>
      </c>
      <c r="O17" s="46" t="s">
        <v>36</v>
      </c>
      <c r="P17" s="45" t="s">
        <v>181</v>
      </c>
      <c r="Q17" s="89" t="s">
        <v>38</v>
      </c>
    </row>
    <row r="18" spans="1:17" x14ac:dyDescent="0.25">
      <c r="A18" s="85"/>
      <c r="B18" s="4"/>
      <c r="C18" s="5"/>
      <c r="D18" s="4"/>
      <c r="E18" s="10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89"/>
    </row>
    <row r="19" spans="1:17" x14ac:dyDescent="0.25">
      <c r="A19" s="85"/>
      <c r="B19" s="4"/>
      <c r="C19" s="5"/>
      <c r="D19" s="4"/>
      <c r="E19" s="10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89"/>
    </row>
    <row r="20" spans="1:17" x14ac:dyDescent="0.25">
      <c r="A20" s="85"/>
      <c r="B20" s="4"/>
      <c r="C20" s="5"/>
      <c r="D20" s="4"/>
      <c r="E20" s="10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89"/>
    </row>
    <row r="21" spans="1:17" x14ac:dyDescent="0.25">
      <c r="A21" s="85"/>
      <c r="B21" s="106"/>
      <c r="C21" s="5"/>
      <c r="D21" s="4"/>
      <c r="E21" s="9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89"/>
    </row>
    <row r="22" spans="1:17" s="3" customFormat="1" x14ac:dyDescent="0.25">
      <c r="A22" s="107" t="s">
        <v>193</v>
      </c>
      <c r="B22" s="92"/>
      <c r="C22" s="93"/>
      <c r="D22" s="92"/>
      <c r="E22" s="94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5"/>
    </row>
    <row r="23" spans="1:17" ht="105" x14ac:dyDescent="0.25">
      <c r="A23" s="85"/>
      <c r="B23" s="108" t="s">
        <v>182</v>
      </c>
      <c r="C23" s="131">
        <v>30000</v>
      </c>
      <c r="D23" s="4" t="s">
        <v>153</v>
      </c>
      <c r="E23" s="86">
        <v>2023</v>
      </c>
      <c r="F23" s="108" t="s">
        <v>124</v>
      </c>
      <c r="G23" s="108" t="s">
        <v>85</v>
      </c>
      <c r="H23" s="4" t="s">
        <v>125</v>
      </c>
      <c r="I23" s="7" t="s">
        <v>125</v>
      </c>
      <c r="J23" s="4" t="s">
        <v>125</v>
      </c>
      <c r="K23" s="7" t="s">
        <v>125</v>
      </c>
      <c r="L23" s="7" t="s">
        <v>125</v>
      </c>
      <c r="M23" s="7" t="s">
        <v>125</v>
      </c>
      <c r="N23" s="7" t="s">
        <v>125</v>
      </c>
      <c r="O23" s="7" t="s">
        <v>36</v>
      </c>
      <c r="P23" s="4" t="s">
        <v>126</v>
      </c>
      <c r="Q23" s="89" t="s">
        <v>127</v>
      </c>
    </row>
    <row r="24" spans="1:17" ht="150" x14ac:dyDescent="0.25">
      <c r="A24" s="109"/>
      <c r="B24" s="110" t="s">
        <v>183</v>
      </c>
      <c r="C24" s="132">
        <v>90000</v>
      </c>
      <c r="D24" s="7" t="s">
        <v>153</v>
      </c>
      <c r="E24" s="111">
        <v>2023</v>
      </c>
      <c r="F24" s="110" t="s">
        <v>130</v>
      </c>
      <c r="G24" s="110" t="s">
        <v>85</v>
      </c>
      <c r="H24" s="8" t="s">
        <v>125</v>
      </c>
      <c r="I24" s="67" t="s">
        <v>125</v>
      </c>
      <c r="J24" s="8" t="s">
        <v>125</v>
      </c>
      <c r="K24" s="67" t="s">
        <v>125</v>
      </c>
      <c r="L24" s="67" t="s">
        <v>125</v>
      </c>
      <c r="M24" s="67" t="s">
        <v>125</v>
      </c>
      <c r="N24" s="67" t="s">
        <v>125</v>
      </c>
      <c r="O24" s="67" t="s">
        <v>85</v>
      </c>
      <c r="P24" s="8" t="s">
        <v>131</v>
      </c>
      <c r="Q24" s="112" t="s">
        <v>38</v>
      </c>
    </row>
    <row r="25" spans="1:17" ht="60.75" thickBot="1" x14ac:dyDescent="0.3">
      <c r="A25" s="113"/>
      <c r="B25" s="114" t="s">
        <v>184</v>
      </c>
      <c r="C25" s="133">
        <v>40000</v>
      </c>
      <c r="D25" s="7" t="s">
        <v>153</v>
      </c>
      <c r="E25" s="115">
        <v>2023</v>
      </c>
      <c r="F25" s="114" t="s">
        <v>133</v>
      </c>
      <c r="G25" s="114" t="s">
        <v>85</v>
      </c>
      <c r="H25" s="116" t="s">
        <v>125</v>
      </c>
      <c r="I25" s="117" t="s">
        <v>134</v>
      </c>
      <c r="J25" s="116" t="s">
        <v>135</v>
      </c>
      <c r="K25" s="117" t="s">
        <v>136</v>
      </c>
      <c r="L25" s="117" t="s">
        <v>137</v>
      </c>
      <c r="M25" s="117" t="s">
        <v>125</v>
      </c>
      <c r="N25" s="117" t="s">
        <v>125</v>
      </c>
      <c r="O25" s="117" t="s">
        <v>85</v>
      </c>
      <c r="P25" s="116" t="s">
        <v>138</v>
      </c>
      <c r="Q25" s="118" t="s">
        <v>38</v>
      </c>
    </row>
    <row r="26" spans="1:17" ht="32.25" customHeight="1" thickBot="1" x14ac:dyDescent="0.3">
      <c r="A26" s="119" t="s">
        <v>143</v>
      </c>
      <c r="B26" s="120"/>
      <c r="C26" s="121">
        <f>SUM(C3:C25)</f>
        <v>1135800</v>
      </c>
    </row>
    <row r="29" spans="1:17" s="1" customFormat="1" x14ac:dyDescent="0.25">
      <c r="C29" s="2"/>
      <c r="D29" s="2"/>
      <c r="E29" s="122"/>
      <c r="Q29"/>
    </row>
    <row r="30" spans="1:17" s="1" customFormat="1" x14ac:dyDescent="0.25">
      <c r="C30" s="2"/>
      <c r="E30" s="123"/>
      <c r="Q30"/>
    </row>
  </sheetData>
  <phoneticPr fontId="21" type="noConversion"/>
  <dataValidations count="2">
    <dataValidation type="list" allowBlank="1" showInputMessage="1" showErrorMessage="1" sqref="D17:D21 D10:D15 D4:D8 D23:D25" xr:uid="{B0F0C2A0-DA1F-46F5-B39F-82339F44E540}">
      <formula1>"uus, jätkuv, lõppev"</formula1>
    </dataValidation>
    <dataValidation type="list" allowBlank="1" showInputMessage="1" showErrorMessage="1" sqref="F16:G16 F9:G9 F3:G3 H17:H21 H4:H8 H10:H15" xr:uid="{E4484CAC-FA81-4EA0-80DF-668EE12D1170}">
      <formula1>"1, 2, 3, 1,2, 1,3, 2,3, 1,2,3"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F62F-A256-4223-8F6D-9E1423DFE6BE}">
  <dimension ref="A1:Q21"/>
  <sheetViews>
    <sheetView tabSelected="1" topLeftCell="A8" zoomScale="80" zoomScaleNormal="80" workbookViewId="0">
      <selection activeCell="P15" sqref="P15"/>
    </sheetView>
  </sheetViews>
  <sheetFormatPr defaultRowHeight="15" x14ac:dyDescent="0.25"/>
  <cols>
    <col min="1" max="1" width="27.140625" customWidth="1"/>
    <col min="2" max="17" width="18.140625" customWidth="1"/>
  </cols>
  <sheetData>
    <row r="1" spans="1:17" ht="105" x14ac:dyDescent="0.25">
      <c r="A1" s="70" t="s">
        <v>145</v>
      </c>
      <c r="B1" s="71" t="s">
        <v>5</v>
      </c>
      <c r="C1" s="72" t="s">
        <v>6</v>
      </c>
      <c r="D1" s="126" t="s">
        <v>146</v>
      </c>
      <c r="E1" s="73" t="s">
        <v>9</v>
      </c>
      <c r="F1" s="71" t="s">
        <v>10</v>
      </c>
      <c r="G1" s="127" t="s">
        <v>147</v>
      </c>
      <c r="H1" s="71" t="s">
        <v>11</v>
      </c>
      <c r="I1" s="71" t="s">
        <v>12</v>
      </c>
      <c r="J1" s="71" t="s">
        <v>13</v>
      </c>
      <c r="K1" s="71" t="s">
        <v>14</v>
      </c>
      <c r="L1" s="71" t="s">
        <v>15</v>
      </c>
      <c r="M1" s="71" t="s">
        <v>16</v>
      </c>
      <c r="N1" s="71" t="s">
        <v>17</v>
      </c>
      <c r="O1" s="71" t="s">
        <v>18</v>
      </c>
      <c r="P1" s="71" t="s">
        <v>19</v>
      </c>
      <c r="Q1" s="74" t="s">
        <v>20</v>
      </c>
    </row>
    <row r="2" spans="1:17" ht="294.75" thickBot="1" x14ac:dyDescent="0.3">
      <c r="A2" s="125"/>
      <c r="B2" s="75"/>
      <c r="C2" s="76"/>
      <c r="D2" s="75"/>
      <c r="E2" s="77" t="s">
        <v>148</v>
      </c>
      <c r="F2" s="78" t="s">
        <v>149</v>
      </c>
      <c r="G2" s="78"/>
      <c r="H2" s="78" t="s">
        <v>150</v>
      </c>
      <c r="I2" s="75"/>
      <c r="J2" s="75"/>
      <c r="K2" s="75"/>
      <c r="L2" s="75"/>
      <c r="M2" s="75"/>
      <c r="N2" s="75"/>
      <c r="O2" s="79"/>
      <c r="P2" s="75"/>
      <c r="Q2" s="80"/>
    </row>
    <row r="3" spans="1:17" ht="105" x14ac:dyDescent="0.25">
      <c r="A3" s="124" t="s">
        <v>24</v>
      </c>
      <c r="B3" s="82"/>
      <c r="C3" s="82" t="s">
        <v>151</v>
      </c>
      <c r="D3" s="82"/>
      <c r="E3" s="83" t="s">
        <v>152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34"/>
    </row>
    <row r="4" spans="1:17" ht="178.5" x14ac:dyDescent="0.25">
      <c r="A4" s="85" t="s">
        <v>25</v>
      </c>
      <c r="B4" s="4" t="s">
        <v>26</v>
      </c>
      <c r="C4" s="5">
        <v>300000</v>
      </c>
      <c r="D4" s="4" t="s">
        <v>153</v>
      </c>
      <c r="E4" s="7" t="s">
        <v>28</v>
      </c>
      <c r="F4" s="7" t="s">
        <v>28</v>
      </c>
      <c r="G4" s="7" t="s">
        <v>200</v>
      </c>
      <c r="H4" s="87">
        <v>2</v>
      </c>
      <c r="I4" s="88" t="s">
        <v>30</v>
      </c>
      <c r="J4" s="88" t="s">
        <v>201</v>
      </c>
      <c r="K4" s="88" t="s">
        <v>202</v>
      </c>
      <c r="L4" s="88" t="s">
        <v>203</v>
      </c>
      <c r="M4" s="88" t="s">
        <v>34</v>
      </c>
      <c r="N4" s="88" t="s">
        <v>35</v>
      </c>
      <c r="O4" s="88" t="s">
        <v>36</v>
      </c>
      <c r="P4" s="4" t="s">
        <v>37</v>
      </c>
      <c r="Q4" s="90" t="s">
        <v>169</v>
      </c>
    </row>
    <row r="5" spans="1:17" ht="165" x14ac:dyDescent="0.25">
      <c r="A5" s="85" t="s">
        <v>25</v>
      </c>
      <c r="B5" s="4" t="s">
        <v>39</v>
      </c>
      <c r="C5" s="5">
        <v>160000</v>
      </c>
      <c r="D5" s="7" t="s">
        <v>153</v>
      </c>
      <c r="E5" s="7">
        <v>2</v>
      </c>
      <c r="F5" s="7">
        <v>2</v>
      </c>
      <c r="G5" s="7" t="s">
        <v>155</v>
      </c>
      <c r="H5" s="87">
        <v>2.2999999999999998</v>
      </c>
      <c r="I5" s="4" t="s">
        <v>204</v>
      </c>
      <c r="J5" s="4" t="s">
        <v>205</v>
      </c>
      <c r="K5" s="88" t="s">
        <v>202</v>
      </c>
      <c r="L5" s="88" t="s">
        <v>203</v>
      </c>
      <c r="M5" s="88" t="s">
        <v>34</v>
      </c>
      <c r="N5" s="88" t="s">
        <v>35</v>
      </c>
      <c r="O5" s="88" t="s">
        <v>36</v>
      </c>
      <c r="P5" s="4" t="s">
        <v>206</v>
      </c>
      <c r="Q5" s="90" t="s">
        <v>169</v>
      </c>
    </row>
    <row r="6" spans="1:17" ht="127.5" x14ac:dyDescent="0.25">
      <c r="A6" s="85" t="s">
        <v>25</v>
      </c>
      <c r="B6" s="4" t="s">
        <v>44</v>
      </c>
      <c r="C6" s="5">
        <v>124000</v>
      </c>
      <c r="D6" s="7" t="s">
        <v>153</v>
      </c>
      <c r="E6" s="7">
        <v>2.2999999999999998</v>
      </c>
      <c r="F6" s="7">
        <v>2.2999999999999998</v>
      </c>
      <c r="G6" s="7" t="s">
        <v>207</v>
      </c>
      <c r="H6" s="87">
        <v>2</v>
      </c>
      <c r="I6" s="88" t="s">
        <v>208</v>
      </c>
      <c r="J6" s="88" t="s">
        <v>209</v>
      </c>
      <c r="K6" s="88" t="s">
        <v>48</v>
      </c>
      <c r="L6" s="88" t="s">
        <v>203</v>
      </c>
      <c r="M6" s="88" t="s">
        <v>34</v>
      </c>
      <c r="N6" s="88" t="s">
        <v>35</v>
      </c>
      <c r="O6" s="88" t="s">
        <v>36</v>
      </c>
      <c r="P6" s="4" t="s">
        <v>210</v>
      </c>
      <c r="Q6" s="90" t="s">
        <v>169</v>
      </c>
    </row>
    <row r="7" spans="1:17" ht="225" x14ac:dyDescent="0.25">
      <c r="A7" s="85" t="s">
        <v>25</v>
      </c>
      <c r="B7" s="4" t="s">
        <v>50</v>
      </c>
      <c r="C7" s="5">
        <v>185418</v>
      </c>
      <c r="D7" s="7" t="s">
        <v>153</v>
      </c>
      <c r="E7" s="7"/>
      <c r="F7" s="7"/>
      <c r="G7" s="7" t="s">
        <v>51</v>
      </c>
      <c r="H7" s="87">
        <v>2.2999999999999998</v>
      </c>
      <c r="I7" s="88" t="s">
        <v>52</v>
      </c>
      <c r="J7" s="4" t="s">
        <v>205</v>
      </c>
      <c r="K7" s="88" t="s">
        <v>211</v>
      </c>
      <c r="L7" s="88" t="s">
        <v>203</v>
      </c>
      <c r="M7" s="88" t="s">
        <v>34</v>
      </c>
      <c r="N7" s="88" t="s">
        <v>35</v>
      </c>
      <c r="O7" s="88" t="s">
        <v>36</v>
      </c>
      <c r="P7" s="4" t="s">
        <v>55</v>
      </c>
      <c r="Q7" s="90" t="s">
        <v>169</v>
      </c>
    </row>
    <row r="8" spans="1:17" ht="195" x14ac:dyDescent="0.25">
      <c r="A8" s="81" t="s">
        <v>56</v>
      </c>
      <c r="B8" s="92"/>
      <c r="C8" s="92"/>
      <c r="D8" s="92"/>
      <c r="E8" s="94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139"/>
    </row>
    <row r="9" spans="1:17" ht="135" x14ac:dyDescent="0.25">
      <c r="A9" s="144" t="s">
        <v>67</v>
      </c>
      <c r="B9" s="85" t="s">
        <v>227</v>
      </c>
      <c r="C9" s="5">
        <v>40000</v>
      </c>
      <c r="D9" s="4" t="s">
        <v>160</v>
      </c>
      <c r="E9" s="100" t="s">
        <v>70</v>
      </c>
      <c r="F9" s="7" t="s">
        <v>28</v>
      </c>
      <c r="G9" s="7">
        <v>2</v>
      </c>
      <c r="H9" s="87">
        <v>2.2999999999999998</v>
      </c>
      <c r="I9" s="4" t="s">
        <v>228</v>
      </c>
      <c r="J9" s="4" t="s">
        <v>224</v>
      </c>
      <c r="K9" s="88" t="s">
        <v>217</v>
      </c>
      <c r="L9" s="4" t="s">
        <v>229</v>
      </c>
      <c r="M9" s="4" t="s">
        <v>64</v>
      </c>
      <c r="N9" s="4" t="s">
        <v>64</v>
      </c>
      <c r="O9" s="4" t="s">
        <v>36</v>
      </c>
      <c r="P9" s="4" t="s">
        <v>230</v>
      </c>
      <c r="Q9" s="130" t="s">
        <v>231</v>
      </c>
    </row>
    <row r="10" spans="1:17" ht="345" x14ac:dyDescent="0.25">
      <c r="A10" s="85" t="s">
        <v>186</v>
      </c>
      <c r="B10" s="99" t="s">
        <v>222</v>
      </c>
      <c r="C10" s="5">
        <v>125000</v>
      </c>
      <c r="D10" s="4" t="s">
        <v>160</v>
      </c>
      <c r="E10" s="100" t="s">
        <v>70</v>
      </c>
      <c r="F10" s="7" t="s">
        <v>28</v>
      </c>
      <c r="G10" s="7">
        <v>10</v>
      </c>
      <c r="H10" s="87">
        <v>2.2999999999999998</v>
      </c>
      <c r="I10" s="4" t="s">
        <v>223</v>
      </c>
      <c r="J10" s="4" t="s">
        <v>224</v>
      </c>
      <c r="K10" s="88" t="s">
        <v>217</v>
      </c>
      <c r="L10" s="4" t="s">
        <v>225</v>
      </c>
      <c r="M10" s="4" t="s">
        <v>64</v>
      </c>
      <c r="N10" s="4" t="s">
        <v>64</v>
      </c>
      <c r="O10" s="4" t="s">
        <v>36</v>
      </c>
      <c r="P10" s="4" t="s">
        <v>242</v>
      </c>
      <c r="Q10" s="90" t="s">
        <v>226</v>
      </c>
    </row>
    <row r="11" spans="1:17" ht="195" x14ac:dyDescent="0.25">
      <c r="A11" s="85" t="s">
        <v>186</v>
      </c>
      <c r="B11" s="99" t="s">
        <v>188</v>
      </c>
      <c r="C11" s="5">
        <v>50000</v>
      </c>
      <c r="D11" s="4" t="s">
        <v>153</v>
      </c>
      <c r="E11" s="100" t="s">
        <v>70</v>
      </c>
      <c r="F11" s="7" t="s">
        <v>187</v>
      </c>
      <c r="G11" s="7">
        <v>18</v>
      </c>
      <c r="H11" s="87">
        <v>2.2999999999999998</v>
      </c>
      <c r="I11" s="4" t="s">
        <v>219</v>
      </c>
      <c r="J11" s="4" t="s">
        <v>42</v>
      </c>
      <c r="K11" s="88" t="s">
        <v>217</v>
      </c>
      <c r="L11" s="4" t="s">
        <v>220</v>
      </c>
      <c r="M11" s="4" t="s">
        <v>64</v>
      </c>
      <c r="N11" s="4" t="s">
        <v>64</v>
      </c>
      <c r="O11" s="4" t="s">
        <v>36</v>
      </c>
      <c r="P11" s="4" t="s">
        <v>221</v>
      </c>
      <c r="Q11" s="90" t="s">
        <v>191</v>
      </c>
    </row>
    <row r="12" spans="1:17" ht="127.5" x14ac:dyDescent="0.25">
      <c r="A12" s="143" t="s">
        <v>25</v>
      </c>
      <c r="B12" s="4" t="s">
        <v>185</v>
      </c>
      <c r="C12" s="5" t="s">
        <v>159</v>
      </c>
      <c r="D12" s="4" t="s">
        <v>153</v>
      </c>
      <c r="E12" s="7">
        <v>2.2999999999999998</v>
      </c>
      <c r="F12" s="7" t="s">
        <v>28</v>
      </c>
      <c r="G12" s="101" t="s">
        <v>215</v>
      </c>
      <c r="H12" s="102">
        <v>3</v>
      </c>
      <c r="I12" s="98" t="s">
        <v>216</v>
      </c>
      <c r="J12" s="4" t="s">
        <v>42</v>
      </c>
      <c r="K12" s="88" t="s">
        <v>217</v>
      </c>
      <c r="L12" s="88" t="s">
        <v>203</v>
      </c>
      <c r="M12" s="4" t="s">
        <v>64</v>
      </c>
      <c r="N12" s="4" t="s">
        <v>64</v>
      </c>
      <c r="O12" s="4" t="s">
        <v>36</v>
      </c>
      <c r="P12" s="4" t="s">
        <v>218</v>
      </c>
      <c r="Q12" s="90" t="s">
        <v>169</v>
      </c>
    </row>
    <row r="13" spans="1:17" ht="135" x14ac:dyDescent="0.25">
      <c r="A13" s="143" t="s">
        <v>25</v>
      </c>
      <c r="B13" s="4" t="s">
        <v>165</v>
      </c>
      <c r="C13" s="5">
        <v>50000</v>
      </c>
      <c r="D13" s="4" t="s">
        <v>153</v>
      </c>
      <c r="E13" s="4" t="s">
        <v>89</v>
      </c>
      <c r="F13" s="7" t="s">
        <v>28</v>
      </c>
      <c r="G13" s="101" t="s">
        <v>166</v>
      </c>
      <c r="H13" s="87">
        <v>2.2999999999999998</v>
      </c>
      <c r="I13" s="7" t="s">
        <v>91</v>
      </c>
      <c r="J13" s="7" t="s">
        <v>212</v>
      </c>
      <c r="K13" s="7" t="s">
        <v>213</v>
      </c>
      <c r="L13" s="4" t="s">
        <v>64</v>
      </c>
      <c r="M13" s="4" t="s">
        <v>64</v>
      </c>
      <c r="N13" s="4" t="s">
        <v>64</v>
      </c>
      <c r="O13" s="46" t="s">
        <v>36</v>
      </c>
      <c r="P13" s="4" t="s">
        <v>168</v>
      </c>
      <c r="Q13" s="130" t="s">
        <v>169</v>
      </c>
    </row>
    <row r="14" spans="1:17" ht="240" x14ac:dyDescent="0.25">
      <c r="A14" s="143" t="s">
        <v>25</v>
      </c>
      <c r="B14" s="8" t="s">
        <v>170</v>
      </c>
      <c r="C14" s="5">
        <v>55000</v>
      </c>
      <c r="D14" s="4" t="s">
        <v>153</v>
      </c>
      <c r="E14" s="100" t="s">
        <v>70</v>
      </c>
      <c r="F14" s="7" t="s">
        <v>28</v>
      </c>
      <c r="G14" s="103">
        <v>10</v>
      </c>
      <c r="H14" s="87">
        <v>2.2999999999999998</v>
      </c>
      <c r="I14" s="4" t="s">
        <v>171</v>
      </c>
      <c r="J14" s="4" t="s">
        <v>172</v>
      </c>
      <c r="K14" s="4" t="s">
        <v>214</v>
      </c>
      <c r="L14" s="88" t="s">
        <v>203</v>
      </c>
      <c r="M14" s="4" t="s">
        <v>64</v>
      </c>
      <c r="N14" s="4" t="s">
        <v>64</v>
      </c>
      <c r="O14" s="46" t="s">
        <v>36</v>
      </c>
      <c r="P14" s="4" t="s">
        <v>243</v>
      </c>
      <c r="Q14" s="130" t="s">
        <v>169</v>
      </c>
    </row>
    <row r="15" spans="1:17" ht="225" x14ac:dyDescent="0.25">
      <c r="A15" s="143" t="s">
        <v>25</v>
      </c>
      <c r="B15" s="8" t="s">
        <v>233</v>
      </c>
      <c r="C15" s="5">
        <v>35000</v>
      </c>
      <c r="D15" s="4" t="s">
        <v>160</v>
      </c>
      <c r="E15" s="100" t="s">
        <v>70</v>
      </c>
      <c r="F15" s="7" t="s">
        <v>28</v>
      </c>
      <c r="G15" s="103" t="s">
        <v>85</v>
      </c>
      <c r="H15" s="87">
        <v>2.2999999999999998</v>
      </c>
      <c r="I15" s="4" t="s">
        <v>234</v>
      </c>
      <c r="J15" s="4" t="s">
        <v>235</v>
      </c>
      <c r="K15" s="4" t="s">
        <v>236</v>
      </c>
      <c r="L15" s="4" t="s">
        <v>64</v>
      </c>
      <c r="M15" s="4" t="s">
        <v>64</v>
      </c>
      <c r="N15" s="4" t="s">
        <v>64</v>
      </c>
      <c r="O15" s="46" t="s">
        <v>36</v>
      </c>
      <c r="P15" s="4" t="s">
        <v>237</v>
      </c>
      <c r="Q15" s="130" t="s">
        <v>169</v>
      </c>
    </row>
    <row r="16" spans="1:17" ht="150" x14ac:dyDescent="0.25">
      <c r="A16" s="143" t="s">
        <v>25</v>
      </c>
      <c r="B16" s="8" t="s">
        <v>238</v>
      </c>
      <c r="C16" s="5" t="s">
        <v>159</v>
      </c>
      <c r="D16" s="4" t="s">
        <v>153</v>
      </c>
      <c r="E16" s="100" t="s">
        <v>70</v>
      </c>
      <c r="F16" s="7" t="s">
        <v>28</v>
      </c>
      <c r="G16" s="103">
        <v>5</v>
      </c>
      <c r="H16" s="87">
        <v>2.2999999999999998</v>
      </c>
      <c r="I16" s="4" t="s">
        <v>239</v>
      </c>
      <c r="J16" s="4" t="s">
        <v>240</v>
      </c>
      <c r="K16" s="4" t="s">
        <v>236</v>
      </c>
      <c r="L16" s="4" t="s">
        <v>64</v>
      </c>
      <c r="M16" s="4" t="s">
        <v>64</v>
      </c>
      <c r="N16" s="4" t="s">
        <v>64</v>
      </c>
      <c r="O16" s="46" t="s">
        <v>36</v>
      </c>
      <c r="P16" s="4" t="s">
        <v>241</v>
      </c>
      <c r="Q16" s="130" t="s">
        <v>127</v>
      </c>
    </row>
    <row r="17" spans="1:17" x14ac:dyDescent="0.25">
      <c r="A17" s="135" t="s">
        <v>193</v>
      </c>
      <c r="B17" s="136"/>
      <c r="C17" s="137"/>
      <c r="D17" s="136"/>
      <c r="E17" s="138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95"/>
    </row>
    <row r="18" spans="1:17" ht="150" x14ac:dyDescent="0.25">
      <c r="A18" s="85"/>
      <c r="B18" s="108" t="s">
        <v>182</v>
      </c>
      <c r="C18" s="131">
        <v>15000</v>
      </c>
      <c r="D18" s="4" t="s">
        <v>153</v>
      </c>
      <c r="E18" s="86">
        <v>2023</v>
      </c>
      <c r="F18" s="108" t="s">
        <v>124</v>
      </c>
      <c r="G18" s="108" t="s">
        <v>85</v>
      </c>
      <c r="H18" s="4" t="s">
        <v>125</v>
      </c>
      <c r="I18" s="7" t="s">
        <v>125</v>
      </c>
      <c r="J18" s="4" t="s">
        <v>125</v>
      </c>
      <c r="K18" s="7" t="s">
        <v>125</v>
      </c>
      <c r="L18" s="7" t="s">
        <v>125</v>
      </c>
      <c r="M18" s="7" t="s">
        <v>125</v>
      </c>
      <c r="N18" s="7" t="s">
        <v>125</v>
      </c>
      <c r="O18" s="7" t="s">
        <v>36</v>
      </c>
      <c r="P18" s="4" t="s">
        <v>198</v>
      </c>
      <c r="Q18" s="90" t="s">
        <v>127</v>
      </c>
    </row>
    <row r="19" spans="1:17" ht="60" x14ac:dyDescent="0.25">
      <c r="A19" s="109"/>
      <c r="B19" s="110" t="s">
        <v>183</v>
      </c>
      <c r="C19" s="132">
        <v>70000</v>
      </c>
      <c r="D19" s="7" t="s">
        <v>153</v>
      </c>
      <c r="E19" s="111" t="s">
        <v>199</v>
      </c>
      <c r="F19" s="110" t="s">
        <v>130</v>
      </c>
      <c r="G19" s="110" t="s">
        <v>85</v>
      </c>
      <c r="H19" s="8" t="s">
        <v>125</v>
      </c>
      <c r="I19" s="67" t="s">
        <v>125</v>
      </c>
      <c r="J19" s="8" t="s">
        <v>125</v>
      </c>
      <c r="K19" s="67" t="s">
        <v>125</v>
      </c>
      <c r="L19" s="67" t="s">
        <v>125</v>
      </c>
      <c r="M19" s="67" t="s">
        <v>125</v>
      </c>
      <c r="N19" s="67" t="s">
        <v>125</v>
      </c>
      <c r="O19" s="67" t="s">
        <v>85</v>
      </c>
      <c r="P19" s="8" t="s">
        <v>232</v>
      </c>
      <c r="Q19" s="140" t="s">
        <v>169</v>
      </c>
    </row>
    <row r="20" spans="1:17" ht="135.75" thickBot="1" x14ac:dyDescent="0.3">
      <c r="A20" s="113"/>
      <c r="B20" s="114" t="s">
        <v>184</v>
      </c>
      <c r="C20" s="133">
        <v>40000</v>
      </c>
      <c r="D20" s="7" t="s">
        <v>160</v>
      </c>
      <c r="E20" s="141">
        <v>2025</v>
      </c>
      <c r="F20" s="114" t="s">
        <v>194</v>
      </c>
      <c r="G20" s="114" t="s">
        <v>85</v>
      </c>
      <c r="H20" s="116" t="s">
        <v>125</v>
      </c>
      <c r="I20" s="117" t="s">
        <v>195</v>
      </c>
      <c r="J20" s="116" t="s">
        <v>135</v>
      </c>
      <c r="K20" s="117" t="s">
        <v>136</v>
      </c>
      <c r="L20" s="117" t="s">
        <v>196</v>
      </c>
      <c r="M20" s="117" t="s">
        <v>125</v>
      </c>
      <c r="N20" s="117" t="s">
        <v>125</v>
      </c>
      <c r="O20" s="117" t="s">
        <v>85</v>
      </c>
      <c r="P20" s="116" t="s">
        <v>197</v>
      </c>
      <c r="Q20" s="142" t="s">
        <v>169</v>
      </c>
    </row>
    <row r="21" spans="1:17" x14ac:dyDescent="0.25">
      <c r="C21" s="145">
        <f>SUM(C4:C7,C9:C11,C13:C14,C13:C20)</f>
        <v>1354418</v>
      </c>
    </row>
  </sheetData>
  <dataValidations count="2">
    <dataValidation type="list" allowBlank="1" showInputMessage="1" showErrorMessage="1" sqref="F3:G3 H4:H7 F8:G8 H9:H16" xr:uid="{BEC504CB-1E1B-43CD-90AF-F2ABB8DAA8EA}">
      <formula1>"1, 2, 3, 1,2, 1,3, 2,3, 1,2,3"</formula1>
    </dataValidation>
    <dataValidation type="list" allowBlank="1" showInputMessage="1" showErrorMessage="1" sqref="D18:D20 D4:D7 D9:D16" xr:uid="{7DA6FC89-63C8-48E2-982B-793818955CC4}">
      <formula1>"uus, jätkuv, lõppev"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EASDocumentMetadataDisplayForm</Display>
  <Edit>EASDocumentMetadataDisplayForm</Edit>
  <New>EASDocumentMetadataDisplayForm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äljaminev kiri" ma:contentTypeID="0x0101CB0077A4334AE38D9E4BB7638017B280490B" ma:contentTypeVersion="23" ma:contentTypeDescription="Väljamineva kirja loomiseks" ma:contentTypeScope="" ma:versionID="178d80a964c8e31434acd3e76b5bc7c7">
  <xsd:schema xmlns:xsd="http://www.w3.org/2001/XMLSchema" xmlns:xs="http://www.w3.org/2001/XMLSchema" xmlns:p="http://schemas.microsoft.com/office/2006/metadata/properties" xmlns:ns2="4898f624-6768-4636-80aa-3ca33811142c" xmlns:ns3="37b653c2-32e7-495f-aeeb-910be1dce0f6" targetNamespace="http://schemas.microsoft.com/office/2006/metadata/properties" ma:root="true" ma:fieldsID="7bbc3d0e0f2a9949d7546c01f6cb0521" ns2:_="" ns3:_="">
    <xsd:import namespace="4898f624-6768-4636-80aa-3ca33811142c"/>
    <xsd:import namespace="37b653c2-32e7-495f-aeeb-910be1dce0f6"/>
    <xsd:element name="properties">
      <xsd:complexType>
        <xsd:sequence>
          <xsd:element name="documentManagement">
            <xsd:complexType>
              <xsd:all>
                <xsd:element ref="ns2:IFULetter" minOccurs="0"/>
                <xsd:element ref="ns2:DocumentSubTypeDMS" minOccurs="0"/>
                <xsd:element ref="ns2:InAccurate" minOccurs="0"/>
                <xsd:element ref="ns2:RegistrationNumber" minOccurs="0"/>
                <xsd:element ref="ns2:RegistrationDate" minOccurs="0"/>
                <xsd:element ref="ns2:Registrant" minOccurs="0"/>
                <xsd:element ref="ns2:Serie" minOccurs="0"/>
                <xsd:element ref="ns2:RegistrantAsText" minOccurs="0"/>
                <xsd:element ref="ns2:Client" minOccurs="0"/>
                <xsd:element ref="ns2:ClientType" minOccurs="0"/>
                <xsd:element ref="ns2:ClientCoNo" minOccurs="0"/>
                <xsd:element ref="ns2:ClientNames" minOccurs="0"/>
                <xsd:element ref="ns2:ClientRegCode" minOccurs="0"/>
                <xsd:element ref="ns2:ClientEmail" minOccurs="0"/>
                <xsd:element ref="ns2:ClientPhone" minOccurs="0"/>
                <xsd:element ref="ns2:ClientAddress" minOccurs="0"/>
                <xsd:element ref="ns2:ClientPostalCode" minOccurs="0"/>
                <xsd:element ref="ns2:ClientTown" minOccurs="0"/>
                <xsd:element ref="ns2:ClientCounty" minOccurs="0"/>
                <xsd:element ref="ns2:ClientCountry" minOccurs="0"/>
                <xsd:element ref="ns2:Contact" minOccurs="0"/>
                <xsd:element ref="ns2:ContactCoNo" minOccurs="0"/>
                <xsd:element ref="ns2:ContactNames" minOccurs="0"/>
                <xsd:element ref="ns2:ContactWPos" minOccurs="0"/>
                <xsd:element ref="ns2:ContactPersonIdCode" minOccurs="0"/>
                <xsd:element ref="ns2:ContactPhone" minOccurs="0"/>
                <xsd:element ref="ns2:ContactEmail" minOccurs="0"/>
                <xsd:element ref="ns2:TopicDMS" minOccurs="0"/>
                <xsd:element ref="ns2:ContentDMS" minOccurs="0"/>
                <xsd:element ref="ns2:RelatedProjects" minOccurs="0"/>
                <xsd:element ref="ns2:RelatedProjectNames" minOccurs="0"/>
                <xsd:element ref="ns2:RelatedInternalProjects" minOccurs="0"/>
                <xsd:element ref="ns2:SchemeNo" minOccurs="0"/>
                <xsd:element ref="ns2:SchemeName" minOccurs="0"/>
                <xsd:element ref="ns2:RelatedPurveys" minOccurs="0"/>
                <xsd:element ref="ns2:RelatedEmployees" minOccurs="0"/>
                <xsd:element ref="ns2:RelatedPurveyNames" minOccurs="0"/>
                <xsd:element ref="ns2:RelatedBusinessTrips" minOccurs="0"/>
                <xsd:element ref="ns2:RelatedCostReports" minOccurs="0"/>
                <xsd:element ref="ns2:AuthorDMS" minOccurs="0"/>
                <xsd:element ref="ns2:AuthorDMSAsText" minOccurs="0"/>
                <xsd:element ref="ns2:AuthorNameDMS" minOccurs="0"/>
                <xsd:element ref="ns2:AuthorNamesDMS" minOccurs="0"/>
                <xsd:element ref="ns2:AuthorWPosDMS" minOccurs="0"/>
                <xsd:element ref="ns2:AuthorStructureUnit" minOccurs="0"/>
                <xsd:element ref="ns2:AuthorEmailDMS" minOccurs="0"/>
                <xsd:element ref="ns2:AuthorPhoneDMS" minOccurs="0"/>
                <xsd:element ref="ns2:EASSigner" minOccurs="0"/>
                <xsd:element ref="ns2:EASSignerAsText" minOccurs="0"/>
                <xsd:element ref="ns2:EASSignerName" minOccurs="0"/>
                <xsd:element ref="ns2:EASSignerNames" minOccurs="0"/>
                <xsd:element ref="ns2:EASSignerWPos" minOccurs="0"/>
                <xsd:element ref="ns2:ShowInETS" minOccurs="0"/>
                <xsd:element ref="ns2:ETSClient" minOccurs="0"/>
                <xsd:element ref="ns2:ETSProject" minOccurs="0"/>
                <xsd:element ref="ns2:DocTypeInETS" minOccurs="0"/>
                <xsd:element ref="ns3:RetentionDeadline" minOccurs="0"/>
                <xsd:element ref="ns2:DocumentID" minOccurs="0"/>
                <xsd:element ref="ns2:SourceItemRegistrationNumber" minOccurs="0"/>
                <xsd:element ref="ns2:SourceItemRegistrationDate" minOccurs="0"/>
                <xsd:element ref="ns3:SourceItemSFOSNumber" minOccurs="0"/>
                <xsd:element ref="ns2:RelatedAudits" minOccurs="0"/>
                <xsd:element ref="ns2:RelatedAuditNames" minOccurs="0"/>
                <xsd:element ref="ns2:Auditing" minOccurs="0"/>
                <xsd:element ref="ns2:AuditingActivator" minOccurs="0"/>
                <xsd:element ref="ns2:AuditingActivatingDate" minOccurs="0"/>
                <xsd:element ref="ns2:AuditingDeactivator" minOccurs="0"/>
                <xsd:element ref="ns2:AuditingDeactivatingDate" minOccurs="0"/>
                <xsd:element ref="ns2:AssessmentCommission" minOccurs="0"/>
                <xsd:element ref="ns2:SenderNumber" minOccurs="0"/>
                <xsd:element ref="ns2:SenderDate" minOccurs="0"/>
                <xsd:element ref="ns2:ExportInfo" minOccurs="0"/>
                <xsd:element ref="ns2:CompanyDMS" minOccurs="0"/>
                <xsd:element ref="ns2:SfosRelatedProject" minOccurs="0"/>
                <xsd:element ref="ns2:InSfos" minOccurs="0"/>
                <xsd:element ref="ns2:SfosLink" minOccurs="0"/>
                <xsd:element ref="ns2:SfosID" minOccurs="0"/>
                <xsd:element ref="ns2:Coordinator" minOccurs="0"/>
                <xsd:element ref="ns2:Specialist" minOccurs="0"/>
                <xsd:element ref="ns2:Proceeder" minOccurs="0"/>
                <xsd:element ref="ns2:EligibilityStartDate" minOccurs="0"/>
                <xsd:element ref="ns2:EligibilityEndDate" minOccurs="0"/>
                <xsd:element ref="ns2:EstimatedStartDate" minOccurs="0"/>
                <xsd:element ref="ns2:EstimatedEndDate" minOccurs="0"/>
                <xsd:element ref="ns2:ProjectContent" minOccurs="0"/>
                <xsd:element ref="ns2:BeneficiaryEmail" minOccurs="0"/>
                <xsd:element ref="ns2:EligibleTotalSum" minOccurs="0"/>
                <xsd:element ref="ns2:EligibleTotalSumText" minOccurs="0"/>
                <xsd:element ref="ns2:SelfFinancingSum" minOccurs="0"/>
                <xsd:element ref="ns2:SelfFinancingSumText" minOccurs="0"/>
                <xsd:element ref="ns2:GrantAmount" minOccurs="0"/>
                <xsd:element ref="ns2:GrantAmountText" minOccurs="0"/>
                <xsd:element ref="ns2:ApplicationDate" minOccurs="0"/>
                <xsd:element ref="ns3:Coordinators" minOccurs="0"/>
                <xsd:element ref="ns3:Signers" minOccurs="0"/>
                <xsd:element ref="ns3:Annex" minOccurs="0"/>
                <xsd:element ref="ns3:FromDhx" minOccurs="0"/>
                <xsd:element ref="ns3:DhxAttachmentIds" minOccurs="0"/>
                <xsd:element ref="ns3:RelatedDocumentsIds" minOccurs="0"/>
                <xsd:element ref="ns3:ReceivedDhxId" minOccurs="0"/>
                <xsd:element ref="ns2:ARHolder" minOccurs="0"/>
                <xsd:element ref="ns2:ARBegin" minOccurs="0"/>
                <xsd:element ref="ns2:AREnd" minOccurs="0"/>
                <xsd:element ref="ns2:AREndText" minOccurs="0"/>
                <xsd:element ref="ns2:ARBasi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8f624-6768-4636-80aa-3ca33811142c" elementFormDefault="qualified">
    <xsd:import namespace="http://schemas.microsoft.com/office/2006/documentManagement/types"/>
    <xsd:import namespace="http://schemas.microsoft.com/office/infopath/2007/PartnerControls"/>
    <xsd:element name="IFULetter" ma:index="8" nillable="true" ma:displayName="Algatus-/jätkukiri" ma:default="Algatuskiri" ma:format="Dropdown" ma:internalName="IFULetter">
      <xsd:simpleType>
        <xsd:restriction base="dms:Choice">
          <xsd:enumeration value="Algatuskiri"/>
          <xsd:enumeration value="Jätkukiri"/>
          <xsd:enumeration value=""/>
        </xsd:restriction>
      </xsd:simpleType>
    </xsd:element>
    <xsd:element name="DocumentSubTypeDMS" ma:index="9" nillable="true" ma:displayName="Dokumendi alamliik" ma:internalName="DocumentSubTypeDMS">
      <xsd:simpleType>
        <xsd:restriction base="dms:Text"/>
      </xsd:simpleType>
    </xsd:element>
    <xsd:element name="InAccurate" ma:index="10" nillable="true" ma:displayName="Ekslik" ma:default="0" ma:hidden="true" ma:internalName="InAccurate" ma:readOnly="false">
      <xsd:simpleType>
        <xsd:restriction base="dms:Boolean"/>
      </xsd:simpleType>
    </xsd:element>
    <xsd:element name="RegistrationNumber" ma:index="11" nillable="true" ma:displayName="Registreerimisnumber" ma:description="Dokumendi number, mis koosneb sarja, aasta ja järjekorra numbrist" ma:internalName="RegistrationNumber">
      <xsd:simpleType>
        <xsd:restriction base="dms:Text"/>
      </xsd:simpleType>
    </xsd:element>
    <xsd:element name="RegistrationDate" ma:index="12" nillable="true" ma:displayName="Registreerimise kp" ma:format="DateOnly" ma:internalName="RegistrationDate">
      <xsd:simpleType>
        <xsd:restriction base="dms:DateTime"/>
      </xsd:simpleType>
    </xsd:element>
    <xsd:element name="Registrant" ma:index="13" nillable="true" ma:displayName="Registreerija" ma:list="UserInfo" ma:SharePointGroup="23" ma:internalName="Regist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rie" ma:index="14" nillable="true" ma:displayName="Sari" ma:internalName="Serie">
      <xsd:simpleType>
        <xsd:restriction base="dms:Text"/>
      </xsd:simpleType>
    </xsd:element>
    <xsd:element name="RegistrantAsText" ma:index="15" nillable="true" ma:displayName="Registreerija mallil" ma:internalName="RegistrantAsText">
      <xsd:simpleType>
        <xsd:restriction base="dms:Text"/>
      </xsd:simpleType>
    </xsd:element>
    <xsd:element name="Client" ma:index="16" nillable="true" ma:displayName="Klient" ma:internalName="Client">
      <xsd:simpleType>
        <xsd:restriction base="dms:Text"/>
      </xsd:simpleType>
    </xsd:element>
    <xsd:element name="ClientType" ma:index="17" nillable="true" ma:displayName="Kliendi tüüp" ma:internalName="ClientType">
      <xsd:simpleType>
        <xsd:restriction base="dms:Text"/>
      </xsd:simpleType>
    </xsd:element>
    <xsd:element name="ClientCoNo" ma:index="18" nillable="true" ma:displayName="Kliendi kontaktikaardi nr" ma:internalName="ClientCoNo">
      <xsd:simpleType>
        <xsd:restriction base="dms:Text"/>
      </xsd:simpleType>
    </xsd:element>
    <xsd:element name="ClientNames" ma:index="19" nillable="true" ma:displayName="Kliendi nimed" ma:internalName="ClientNames">
      <xsd:simpleType>
        <xsd:restriction base="dms:Note"/>
      </xsd:simpleType>
    </xsd:element>
    <xsd:element name="ClientRegCode" ma:index="20" nillable="true" ma:displayName="Registrikood" ma:internalName="ClientRegCode">
      <xsd:simpleType>
        <xsd:restriction base="dms:Text"/>
      </xsd:simpleType>
    </xsd:element>
    <xsd:element name="ClientEmail" ma:index="21" nillable="true" ma:displayName="Kliendi e-post" ma:internalName="ClientEmail">
      <xsd:simpleType>
        <xsd:restriction base="dms:Text"/>
      </xsd:simpleType>
    </xsd:element>
    <xsd:element name="ClientPhone" ma:index="22" nillable="true" ma:displayName="Kliendi telefon" ma:internalName="ClientPhone">
      <xsd:simpleType>
        <xsd:restriction base="dms:Text"/>
      </xsd:simpleType>
    </xsd:element>
    <xsd:element name="ClientAddress" ma:index="23" nillable="true" ma:displayName="Kliendi aadress" ma:internalName="ClientAddress">
      <xsd:simpleType>
        <xsd:restriction base="dms:Text"/>
      </xsd:simpleType>
    </xsd:element>
    <xsd:element name="ClientPostalCode" ma:index="24" nillable="true" ma:displayName="Kliendi postikood" ma:internalName="ClientPostalCode">
      <xsd:simpleType>
        <xsd:restriction base="dms:Text"/>
      </xsd:simpleType>
    </xsd:element>
    <xsd:element name="ClientTown" ma:index="25" nillable="true" ma:displayName="Kliendi linn/vald" ma:internalName="ClientTown">
      <xsd:simpleType>
        <xsd:restriction base="dms:Text"/>
      </xsd:simpleType>
    </xsd:element>
    <xsd:element name="ClientCounty" ma:index="26" nillable="true" ma:displayName="Kliendi maakond" ma:internalName="ClientCounty">
      <xsd:simpleType>
        <xsd:restriction base="dms:Text"/>
      </xsd:simpleType>
    </xsd:element>
    <xsd:element name="ClientCountry" ma:index="27" nillable="true" ma:displayName="Kliendi riik" ma:internalName="ClientCountry">
      <xsd:simpleType>
        <xsd:restriction base="dms:Text"/>
      </xsd:simpleType>
    </xsd:element>
    <xsd:element name="Contact" ma:index="28" nillable="true" ma:displayName="Kontaktisik" ma:internalName="Contact">
      <xsd:simpleType>
        <xsd:restriction base="dms:Text"/>
      </xsd:simpleType>
    </xsd:element>
    <xsd:element name="ContactCoNo" ma:index="29" nillable="true" ma:displayName="Kontaktisiku kontaktikaardi nr" ma:internalName="ContactCoNo">
      <xsd:simpleType>
        <xsd:restriction base="dms:Text"/>
      </xsd:simpleType>
    </xsd:element>
    <xsd:element name="ContactNames" ma:index="30" nillable="true" ma:displayName="Kontaktisiku nimed" ma:internalName="ContactNames">
      <xsd:simpleType>
        <xsd:restriction base="dms:Text"/>
      </xsd:simpleType>
    </xsd:element>
    <xsd:element name="ContactWPos" ma:index="31" nillable="true" ma:displayName="Kontaktisiku ametinimetus" ma:internalName="ContactWPos">
      <xsd:simpleType>
        <xsd:restriction base="dms:Text"/>
      </xsd:simpleType>
    </xsd:element>
    <xsd:element name="ContactPersonIdCode" ma:index="32" nillable="true" ma:displayName="Kontaktisiku isikood" ma:internalName="ContactPersonIdCode">
      <xsd:simpleType>
        <xsd:restriction base="dms:Text"/>
      </xsd:simpleType>
    </xsd:element>
    <xsd:element name="ContactPhone" ma:index="33" nillable="true" ma:displayName="Kontaktisiku telefon" ma:internalName="ContactPhone">
      <xsd:simpleType>
        <xsd:restriction base="dms:Text"/>
      </xsd:simpleType>
    </xsd:element>
    <xsd:element name="ContactEmail" ma:index="34" nillable="true" ma:displayName="Kontaktisiku e-post" ma:internalName="ContactEmail">
      <xsd:simpleType>
        <xsd:restriction base="dms:Text"/>
      </xsd:simpleType>
    </xsd:element>
    <xsd:element name="TopicDMS" ma:index="35" nillable="true" ma:displayName="Teema" ma:description="Dokumendi pealkiri ehk lühike sisu kokkuvõte" ma:internalName="TopicDMS">
      <xsd:simpleType>
        <xsd:restriction base="dms:Text"/>
      </xsd:simpleType>
    </xsd:element>
    <xsd:element name="ContentDMS" ma:index="36" nillable="true" ma:displayName="Sisu" ma:internalName="ContentDMS">
      <xsd:simpleType>
        <xsd:restriction base="dms:Note"/>
      </xsd:simpleType>
    </xsd:element>
    <xsd:element name="RelatedProjects" ma:index="37" nillable="true" ma:displayName="Projekti nr" ma:internalName="RelatedProjects">
      <xsd:simpleType>
        <xsd:restriction base="dms:Note"/>
      </xsd:simpleType>
    </xsd:element>
    <xsd:element name="RelatedProjectNames" ma:index="38" nillable="true" ma:displayName="Projekti nimi" ma:internalName="RelatedProjectNames">
      <xsd:simpleType>
        <xsd:restriction base="dms:Note"/>
      </xsd:simpleType>
    </xsd:element>
    <xsd:element name="RelatedInternalProjects" ma:index="39" nillable="true" ma:displayName="Alategevuse nr" ma:internalName="RelatedInternalProjects">
      <xsd:simpleType>
        <xsd:restriction base="dms:Note"/>
      </xsd:simpleType>
    </xsd:element>
    <xsd:element name="SchemeNo" ma:index="40" nillable="true" ma:displayName="Skeemi nr" ma:internalName="SchemeNo">
      <xsd:simpleType>
        <xsd:restriction base="dms:Text"/>
      </xsd:simpleType>
    </xsd:element>
    <xsd:element name="SchemeName" ma:index="41" nillable="true" ma:displayName="Skeemi nimi" ma:internalName="SchemeName">
      <xsd:simpleType>
        <xsd:restriction base="dms:Note"/>
      </xsd:simpleType>
    </xsd:element>
    <xsd:element name="RelatedPurveys" ma:index="42" nillable="true" ma:displayName="Hanke nr" ma:internalName="RelatedPurveys">
      <xsd:simpleType>
        <xsd:restriction base="dms:Note"/>
      </xsd:simpleType>
    </xsd:element>
    <xsd:element name="RelatedEmployees" ma:index="43" nillable="true" ma:displayName="Töötaja nr" ma:internalName="RelatedEmployees">
      <xsd:simpleType>
        <xsd:restriction base="dms:Note"/>
      </xsd:simpleType>
    </xsd:element>
    <xsd:element name="RelatedPurveyNames" ma:index="44" nillable="true" ma:displayName="Hanke nimetus" ma:internalName="RelatedPurveyNames">
      <xsd:simpleType>
        <xsd:restriction base="dms:Note"/>
      </xsd:simpleType>
    </xsd:element>
    <xsd:element name="RelatedBusinessTrips" ma:index="45" nillable="true" ma:displayName="Seotud lähetused" ma:internalName="RelatedBusinessTrips">
      <xsd:simpleType>
        <xsd:restriction base="dms:Note"/>
      </xsd:simpleType>
    </xsd:element>
    <xsd:element name="RelatedCostReports" ma:index="46" nillable="true" ma:displayName="Seotud kuluaruanded" ma:internalName="RelatedCostReports">
      <xsd:simpleType>
        <xsd:restriction base="dms:Note"/>
      </xsd:simpleType>
    </xsd:element>
    <xsd:element name="AuthorDMS" ma:index="47" nillable="true" ma:displayName="Koostaja" ma:list="UserInfo" ma:SharePointGroup="23" ma:internalName="AuthorDM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DMSAsText" ma:index="48" nillable="true" ma:displayName="Koostaja mallil" ma:internalName="AuthorDMSAsText">
      <xsd:simpleType>
        <xsd:restriction base="dms:Text"/>
      </xsd:simpleType>
    </xsd:element>
    <xsd:element name="AuthorNameDMS" ma:index="49" nillable="true" ma:displayName="Koostaja nimi" ma:hidden="true" ma:internalName="AuthorNameDMS" ma:readOnly="false">
      <xsd:simpleType>
        <xsd:restriction base="dms:Text"/>
      </xsd:simpleType>
    </xsd:element>
    <xsd:element name="AuthorNamesDMS" ma:index="50" nillable="true" ma:displayName="Koostaja nimed" ma:hidden="true" ma:internalName="AuthorNamesDMS" ma:readOnly="false">
      <xsd:simpleType>
        <xsd:restriction base="dms:Text"/>
      </xsd:simpleType>
    </xsd:element>
    <xsd:element name="AuthorWPosDMS" ma:index="51" nillable="true" ma:displayName="Koostaja ametinimetus" ma:internalName="AuthorWPosDMS">
      <xsd:simpleType>
        <xsd:restriction base="dms:Text"/>
      </xsd:simpleType>
    </xsd:element>
    <xsd:element name="AuthorStructureUnit" ma:index="52" nillable="true" ma:displayName="Koostaja struktuuriüksus" ma:internalName="AuthorStructureUnit">
      <xsd:simpleType>
        <xsd:restriction base="dms:Text"/>
      </xsd:simpleType>
    </xsd:element>
    <xsd:element name="AuthorEmailDMS" ma:index="53" nillable="true" ma:displayName="Koostaja e-post" ma:internalName="AuthorEmailDMS">
      <xsd:simpleType>
        <xsd:restriction base="dms:Text"/>
      </xsd:simpleType>
    </xsd:element>
    <xsd:element name="AuthorPhoneDMS" ma:index="54" nillable="true" ma:displayName="Koostaja telefon" ma:internalName="AuthorPhoneDMS">
      <xsd:simpleType>
        <xsd:restriction base="dms:Text"/>
      </xsd:simpleType>
    </xsd:element>
    <xsd:element name="EASSigner" ma:index="55" nillable="true" ma:displayName="Allkirjastaja (asutuse sisene)" ma:list="UserInfo" ma:SharePointGroup="23" ma:internalName="EASSig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ASSignerAsText" ma:index="56" nillable="true" ma:displayName="Allkirjastaja (asutuse sisene) mallil" ma:internalName="EASSignerAsText">
      <xsd:simpleType>
        <xsd:restriction base="dms:Text"/>
      </xsd:simpleType>
    </xsd:element>
    <xsd:element name="EASSignerName" ma:index="57" nillable="true" ma:displayName="Allkirjastaja nimi (asutuse sisene)" ma:hidden="true" ma:internalName="EASSignerName" ma:readOnly="false">
      <xsd:simpleType>
        <xsd:restriction base="dms:Text"/>
      </xsd:simpleType>
    </xsd:element>
    <xsd:element name="EASSignerNames" ma:index="58" nillable="true" ma:displayName="Allkirjastaja nimed (asutuse sisene)" ma:hidden="true" ma:internalName="EASSignerNames" ma:readOnly="false">
      <xsd:simpleType>
        <xsd:restriction base="dms:Text"/>
      </xsd:simpleType>
    </xsd:element>
    <xsd:element name="EASSignerWPos" ma:index="59" nillable="true" ma:displayName="Allkirjastaja (asutuse sisene) ametinimetus" ma:internalName="EASSignerWPos" ma:readOnly="false">
      <xsd:simpleType>
        <xsd:restriction base="dms:Text"/>
      </xsd:simpleType>
    </xsd:element>
    <xsd:element name="ShowInETS" ma:index="60" nillable="true" ma:displayName="Kuva ETSis" ma:default="0" ma:internalName="ShowInETS">
      <xsd:simpleType>
        <xsd:restriction base="dms:Boolean"/>
      </xsd:simpleType>
    </xsd:element>
    <xsd:element name="ETSClient" ma:index="61" nillable="true" ma:displayName="ETS klient" ma:hidden="true" ma:internalName="ETSClient" ma:readOnly="false">
      <xsd:simpleType>
        <xsd:restriction base="dms:Text"/>
      </xsd:simpleType>
    </xsd:element>
    <xsd:element name="ETSProject" ma:index="62" nillable="true" ma:displayName="ETSga seotud projekt" ma:default="0" ma:internalName="ETSProject">
      <xsd:simpleType>
        <xsd:restriction base="dms:Boolean"/>
      </xsd:simpleType>
    </xsd:element>
    <xsd:element name="DocTypeInETS" ma:index="63" nillable="true" ma:displayName="Dokumenditüüp ETSis" ma:default="Projektidokument" ma:format="Dropdown" ma:internalName="DocTypeInETS">
      <xsd:simpleType>
        <xsd:restriction base="dms:Choice">
          <xsd:enumeration value="Projektidokument"/>
          <xsd:enumeration value="Organisatsioonidokument"/>
        </xsd:restriction>
      </xsd:simpleType>
    </xsd:element>
    <xsd:element name="DocumentID" ma:index="65" nillable="true" ma:displayName="Dokumendi ID" ma:decimals="0" ma:description="Dokumendi unikaalne number dokumentide sidumiseks ja otsimiseks DHSist" ma:indexed="true" ma:internalName="DocumentID">
      <xsd:simpleType>
        <xsd:restriction base="dms:Unknown"/>
      </xsd:simpleType>
    </xsd:element>
    <xsd:element name="SourceItemRegistrationNumber" ma:index="66" nillable="true" ma:displayName="Lähtedokumendi registreerimise nr" ma:hidden="true" ma:internalName="SourceItemRegistrationNumber" ma:readOnly="false">
      <xsd:simpleType>
        <xsd:restriction base="dms:Text"/>
      </xsd:simpleType>
    </xsd:element>
    <xsd:element name="SourceItemRegistrationDate" ma:index="67" nillable="true" ma:displayName="Lähtedokumendi registreerimise kp" ma:format="DateOnly" ma:hidden="true" ma:internalName="SourceItemRegistrationDate" ma:readOnly="false">
      <xsd:simpleType>
        <xsd:restriction base="dms:DateTime"/>
      </xsd:simpleType>
    </xsd:element>
    <xsd:element name="RelatedAudits" ma:index="69" nillable="true" ma:displayName="Auditi nr" ma:internalName="RelatedAudits">
      <xsd:simpleType>
        <xsd:restriction base="dms:Note"/>
      </xsd:simpleType>
    </xsd:element>
    <xsd:element name="RelatedAuditNames" ma:index="70" nillable="true" ma:displayName="Auditi nimetus" ma:internalName="RelatedAuditNames">
      <xsd:simpleType>
        <xsd:restriction base="dms:Note"/>
      </xsd:simpleType>
    </xsd:element>
    <xsd:element name="Auditing" ma:index="71" nillable="true" ma:displayName="Logi" ma:default="0" ma:internalName="Auditing">
      <xsd:simpleType>
        <xsd:restriction base="dms:Boolean"/>
      </xsd:simpleType>
    </xsd:element>
    <xsd:element name="AuditingActivator" ma:index="72" nillable="true" ma:displayName="Logimise sisselülitaja" ma:internalName="AuditingActivator">
      <xsd:simpleType>
        <xsd:restriction base="dms:Text"/>
      </xsd:simpleType>
    </xsd:element>
    <xsd:element name="AuditingActivatingDate" ma:index="73" nillable="true" ma:displayName="Logimise sisselülitamise aeg" ma:internalName="AuditingActivatingDate">
      <xsd:simpleType>
        <xsd:restriction base="dms:Text"/>
      </xsd:simpleType>
    </xsd:element>
    <xsd:element name="AuditingDeactivator" ma:index="74" nillable="true" ma:displayName="Logimise väljalülitaja" ma:internalName="AuditingDeactivator">
      <xsd:simpleType>
        <xsd:restriction base="dms:Text"/>
      </xsd:simpleType>
    </xsd:element>
    <xsd:element name="AuditingDeactivatingDate" ma:index="75" nillable="true" ma:displayName="Logimise väljalülitamise aeg" ma:internalName="AuditingDeactivatingDate">
      <xsd:simpleType>
        <xsd:restriction base="dms:Text"/>
      </xsd:simpleType>
    </xsd:element>
    <xsd:element name="AssessmentCommission" ma:index="76" nillable="true" ma:displayName="Hindamiskomisjon" ma:default="0" ma:internalName="AssessmentCommission" ma:readOnly="false">
      <xsd:simpleType>
        <xsd:restriction base="dms:Boolean"/>
      </xsd:simpleType>
    </xsd:element>
    <xsd:element name="SenderNumber" ma:index="77" nillable="true" ma:displayName="Saatja number" ma:internalName="SenderNumber" ma:readOnly="false">
      <xsd:simpleType>
        <xsd:restriction base="dms:Text"/>
      </xsd:simpleType>
    </xsd:element>
    <xsd:element name="SenderDate" ma:index="78" nillable="true" ma:displayName="Saatja kuupäev" ma:format="DateOnly" ma:internalName="SenderDate" ma:readOnly="false">
      <xsd:simpleType>
        <xsd:restriction base="dms:DateTime"/>
      </xsd:simpleType>
    </xsd:element>
    <xsd:element name="ExportInfo" ma:index="79" nillable="true" ma:displayName="Eksportimise info" ma:internalName="ExportInfo">
      <xsd:simpleType>
        <xsd:restriction base="dms:Note"/>
      </xsd:simpleType>
    </xsd:element>
    <xsd:element name="CompanyDMS" ma:index="80" nillable="true" ma:displayName="Ettevõte" ma:internalName="CompanyDMS">
      <xsd:simpleType>
        <xsd:restriction base="dms:Text"/>
      </xsd:simpleType>
    </xsd:element>
    <xsd:element name="SfosRelatedProject" ma:index="81" nillable="true" ma:displayName="SFOSiga seotud projekt" ma:default="0" ma:internalName="SfosRelatedProject">
      <xsd:simpleType>
        <xsd:restriction base="dms:Boolean"/>
      </xsd:simpleType>
    </xsd:element>
    <xsd:element name="InSfos" ma:index="82" nillable="true" ma:displayName="SFOSis" ma:default="0" ma:internalName="InSfos">
      <xsd:simpleType>
        <xsd:restriction base="dms:Boolean"/>
      </xsd:simpleType>
    </xsd:element>
    <xsd:element name="SfosLink" ma:index="83" nillable="true" ma:displayName="SFOSi link" ma:internalName="Sfos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fosID" ma:index="84" nillable="true" ma:displayName="SFOSi ID" ma:internalName="SfosID">
      <xsd:simpleType>
        <xsd:restriction base="dms:Text"/>
      </xsd:simpleType>
    </xsd:element>
    <xsd:element name="Coordinator" ma:index="85" nillable="true" ma:displayName="Projekti koordineerija" ma:internalName="Coordinator" ma:readOnly="false">
      <xsd:simpleType>
        <xsd:restriction base="dms:Text"/>
      </xsd:simpleType>
    </xsd:element>
    <xsd:element name="Specialist" ma:index="86" nillable="true" ma:displayName="JRÜ spetsialist" ma:internalName="Specialist" ma:readOnly="false">
      <xsd:simpleType>
        <xsd:restriction base="dms:Text"/>
      </xsd:simpleType>
    </xsd:element>
    <xsd:element name="Proceeder" ma:index="87" nillable="true" ma:displayName="EAS menetleja" ma:internalName="Proceeder" ma:readOnly="false">
      <xsd:simpleType>
        <xsd:restriction base="dms:Text"/>
      </xsd:simpleType>
    </xsd:element>
    <xsd:element name="EligibilityStartDate" ma:index="88" nillable="true" ma:displayName="Projekti abikõlblikkuse alguskuupäev" ma:format="DateOnly" ma:internalName="EligibilityStartDate" ma:readOnly="false">
      <xsd:simpleType>
        <xsd:restriction base="dms:DateTime"/>
      </xsd:simpleType>
    </xsd:element>
    <xsd:element name="EligibilityEndDate" ma:index="89" nillable="true" ma:displayName="Projekti abikõlblikkuse lõppkuupäev" ma:format="DateOnly" ma:internalName="EligibilityEndDate" ma:readOnly="false">
      <xsd:simpleType>
        <xsd:restriction base="dms:DateTime"/>
      </xsd:simpleType>
    </xsd:element>
    <xsd:element name="EstimatedStartDate" ma:index="90" nillable="true" ma:displayName="Projekti eeldatav alguskuupäev" ma:format="DateOnly" ma:internalName="EstimatedStartDate" ma:readOnly="false">
      <xsd:simpleType>
        <xsd:restriction base="dms:DateTime"/>
      </xsd:simpleType>
    </xsd:element>
    <xsd:element name="EstimatedEndDate" ma:index="91" nillable="true" ma:displayName="Projekti eeldatav lõppkuupäev" ma:format="DateOnly" ma:internalName="EstimatedEndDate" ma:readOnly="false">
      <xsd:simpleType>
        <xsd:restriction base="dms:DateTime"/>
      </xsd:simpleType>
    </xsd:element>
    <xsd:element name="ProjectContent" ma:index="92" nillable="true" ma:displayName="Projekti sisu" ma:internalName="ProjectContent" ma:readOnly="false">
      <xsd:simpleType>
        <xsd:restriction base="dms:Note"/>
      </xsd:simpleType>
    </xsd:element>
    <xsd:element name="BeneficiaryEmail" ma:index="93" nillable="true" ma:displayName="Toetuse saaja e-posti aadress" ma:internalName="BeneficiaryEmail" ma:readOnly="false">
      <xsd:simpleType>
        <xsd:restriction base="dms:Text"/>
      </xsd:simpleType>
    </xsd:element>
    <xsd:element name="EligibleTotalSum" ma:index="94" nillable="true" ma:displayName="Projekti abikõlblik kogusumma" ma:internalName="EligibleTotalSum" ma:readOnly="false">
      <xsd:simpleType>
        <xsd:restriction base="dms:Text"/>
      </xsd:simpleType>
    </xsd:element>
    <xsd:element name="EligibleTotalSumText" ma:index="95" nillable="true" ma:displayName="Projekti abikõlblik kogusumma tekstina" ma:internalName="EligibleTotalSumText">
      <xsd:simpleType>
        <xsd:restriction base="dms:Text"/>
      </xsd:simpleType>
    </xsd:element>
    <xsd:element name="SelfFinancingSum" ma:index="96" nillable="true" ma:displayName="Projekti omafinantseeringu summa" ma:internalName="SelfFinancingSum" ma:readOnly="false">
      <xsd:simpleType>
        <xsd:restriction base="dms:Text"/>
      </xsd:simpleType>
    </xsd:element>
    <xsd:element name="SelfFinancingSumText" ma:index="97" nillable="true" ma:displayName="Projekti omafinantseeringu summa tekstina" ma:internalName="SelfFinancingSumText">
      <xsd:simpleType>
        <xsd:restriction base="dms:Text"/>
      </xsd:simpleType>
    </xsd:element>
    <xsd:element name="GrantAmount" ma:index="98" nillable="true" ma:displayName="Projekti toetuse summa" ma:internalName="GrantAmount" ma:readOnly="false">
      <xsd:simpleType>
        <xsd:restriction base="dms:Text"/>
      </xsd:simpleType>
    </xsd:element>
    <xsd:element name="GrantAmountText" ma:index="99" nillable="true" ma:displayName="Projekti toetuse summa tekstina" ma:internalName="GrantAmountText">
      <xsd:simpleType>
        <xsd:restriction base="dms:Text"/>
      </xsd:simpleType>
    </xsd:element>
    <xsd:element name="ApplicationDate" ma:index="100" nillable="true" ma:displayName="Taotluse esitamise kuupäev" ma:format="DateOnly" ma:internalName="ApplicationDate">
      <xsd:simpleType>
        <xsd:restriction base="dms:DateTime"/>
      </xsd:simpleType>
    </xsd:element>
    <xsd:element name="ARHolder" ma:index="108" nillable="true" ma:displayName="JP teabevaldaja" ma:internalName="ARHolder">
      <xsd:simpleType>
        <xsd:restriction base="dms:Text"/>
      </xsd:simpleType>
    </xsd:element>
    <xsd:element name="ARBegin" ma:index="109" nillable="true" ma:displayName="JP kehtib alates" ma:format="DateOnly" ma:internalName="ARBegin">
      <xsd:simpleType>
        <xsd:restriction base="dms:DateTime"/>
      </xsd:simpleType>
    </xsd:element>
    <xsd:element name="AREnd" ma:index="110" nillable="true" ma:displayName="JP kehtib kuni" ma:format="DateOnly" ma:internalName="AREnd">
      <xsd:simpleType>
        <xsd:restriction base="dms:DateTime"/>
      </xsd:simpleType>
    </xsd:element>
    <xsd:element name="AREndText" ma:index="111" nillable="true" ma:displayName="JP kehtib kuni (text)" ma:internalName="AREndText">
      <xsd:simpleType>
        <xsd:restriction base="dms:Text"/>
      </xsd:simpleType>
    </xsd:element>
    <xsd:element name="ARBasis" ma:index="112" nillable="true" ma:displayName="JP alus" ma:internalName="ARBasi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653c2-32e7-495f-aeeb-910be1dce0f6" elementFormDefault="qualified">
    <xsd:import namespace="http://schemas.microsoft.com/office/2006/documentManagement/types"/>
    <xsd:import namespace="http://schemas.microsoft.com/office/infopath/2007/PartnerControls"/>
    <xsd:element name="RetentionDeadline" ma:index="64" nillable="true" ma:displayName="Säilitustähtaeg" ma:format="DateOnly" ma:hidden="true" ma:internalName="RetentionDeadline" ma:readOnly="false">
      <xsd:simpleType>
        <xsd:restriction base="dms:DateTime"/>
      </xsd:simpleType>
    </xsd:element>
    <xsd:element name="SourceItemSFOSNumber" ma:index="68" nillable="true" ma:displayName="Lähtedokumendi SFOSi nr" ma:hidden="true" ma:internalName="SourceItemSFOSNumber" ma:readOnly="false">
      <xsd:simpleType>
        <xsd:restriction base="dms:Text"/>
      </xsd:simpleType>
    </xsd:element>
    <xsd:element name="Coordinators" ma:index="101" nillable="true" ma:displayName="Kooskõlastanud" ma:internalName="Coordinators">
      <xsd:simpleType>
        <xsd:restriction base="dms:Note"/>
      </xsd:simpleType>
    </xsd:element>
    <xsd:element name="Signers" ma:index="102" nillable="true" ma:displayName="Allkirjastanud" ma:internalName="Signers">
      <xsd:simpleType>
        <xsd:restriction base="dms:Note"/>
      </xsd:simpleType>
    </xsd:element>
    <xsd:element name="Annex" ma:index="103" nillable="true" ma:displayName="Lisa" ma:default="0" ma:internalName="Annex">
      <xsd:simpleType>
        <xsd:restriction base="dms:Boolean"/>
      </xsd:simpleType>
    </xsd:element>
    <xsd:element name="FromDhx" ma:index="104" nillable="true" ma:displayName="DHXist saabunud" ma:default="0" ma:internalName="FromDhx" ma:readOnly="true">
      <xsd:simpleType>
        <xsd:restriction base="dms:Boolean"/>
      </xsd:simpleType>
    </xsd:element>
    <xsd:element name="DhxAttachmentIds" ma:index="105" nillable="true" ma:displayName="DHXi lisad" ma:internalName="DhxAttachmentIds" ma:readOnly="true">
      <xsd:simpleType>
        <xsd:restriction base="dms:Text"/>
      </xsd:simpleType>
    </xsd:element>
    <xsd:element name="RelatedDocumentsIds" ma:index="106" nillable="true" ma:displayName="Seotud mustandid" ma:internalName="RelatedDocumentsIds" ma:readOnly="true">
      <xsd:simpleType>
        <xsd:restriction base="dms:Text"/>
      </xsd:simpleType>
    </xsd:element>
    <xsd:element name="ReceivedDhxId" ma:index="107" nillable="true" ma:displayName="Vastuvõetud DHX ID" ma:internalName="ReceivedDhx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7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SProject xmlns="4898f624-6768-4636-80aa-3ca33811142c">false</ETSProject>
    <InSfos xmlns="4898f624-6768-4636-80aa-3ca33811142c">false</InSfos>
    <ClientType xmlns="4898f624-6768-4636-80aa-3ca33811142c">COMPANY</ClientType>
    <ClientNames xmlns="4898f624-6768-4636-80aa-3ca33811142c" xsi:nil="true"/>
    <Contact xmlns="4898f624-6768-4636-80aa-3ca33811142c">Sandra Särav-Tammus</Contact>
    <SenderDate xmlns="4898f624-6768-4636-80aa-3ca33811142c" xsi:nil="true"/>
    <RelatedPurveys xmlns="4898f624-6768-4636-80aa-3ca33811142c" xsi:nil="true"/>
    <RelatedPurveyNames xmlns="4898f624-6768-4636-80aa-3ca33811142c" xsi:nil="true"/>
    <ARHolder xmlns="4898f624-6768-4636-80aa-3ca33811142c" xsi:nil="true"/>
    <RelatedCostReports xmlns="4898f624-6768-4636-80aa-3ca33811142c" xsi:nil="true"/>
    <ARBasis xmlns="4898f624-6768-4636-80aa-3ca33811142c" xsi:nil="true"/>
    <ContactPersonIdCode xmlns="4898f624-6768-4636-80aa-3ca33811142c" xsi:nil="true"/>
    <RelatedProjects xmlns="4898f624-6768-4636-80aa-3ca33811142c" xsi:nil="true"/>
    <SourceItemRegistrationDate xmlns="4898f624-6768-4636-80aa-3ca33811142c">2024-11-21T12:00:00+00:00</SourceItemRegistrationDate>
    <RelatedAuditNames xmlns="4898f624-6768-4636-80aa-3ca33811142c" xsi:nil="true"/>
    <RelatedProjectNames xmlns="4898f624-6768-4636-80aa-3ca33811142c" xsi:nil="true"/>
    <DocTypeInETS xmlns="4898f624-6768-4636-80aa-3ca33811142c">Projektidokument</DocTypeInETS>
    <DocumentID xmlns="4898f624-6768-4636-80aa-3ca33811142c">2456557</DocumentID>
    <RelatedAudits xmlns="4898f624-6768-4636-80aa-3ca33811142c" xsi:nil="true"/>
    <ClientEmail xmlns="4898f624-6768-4636-80aa-3ca33811142c">info@mkm.ee</ClientEmail>
    <ContactNames xmlns="4898f624-6768-4636-80aa-3ca33811142c" xsi:nil="true"/>
    <SourceItemRegistrationNumber xmlns="4898f624-6768-4636-80aa-3ca33811142c">14-12/24/8068-3</SourceItemRegistrationNumber>
    <IFULetter xmlns="4898f624-6768-4636-80aa-3ca33811142c" xsi:nil="true"/>
    <CompanyDMS xmlns="4898f624-6768-4636-80aa-3ca33811142c">EAS</CompanyDMS>
    <ContactPhone xmlns="4898f624-6768-4636-80aa-3ca33811142c" xsi:nil="true"/>
    <SenderNumber xmlns="4898f624-6768-4636-80aa-3ca33811142c" xsi:nil="true"/>
    <RegistrationNumber xmlns="4898f624-6768-4636-80aa-3ca33811142c">14-12/24/8068-3-1</RegistrationNumber>
    <ClientCoNo xmlns="4898f624-6768-4636-80aa-3ca33811142c">KN012492</ClientCoNo>
    <AssessmentCommission xmlns="4898f624-6768-4636-80aa-3ca33811142c">false</AssessmentCommission>
    <SfosID xmlns="4898f624-6768-4636-80aa-3ca33811142c" xsi:nil="true"/>
    <ContactEmail xmlns="4898f624-6768-4636-80aa-3ca33811142c">sandra.sarav@mkm.ee</ContactEmail>
    <RegistrantAsText xmlns="4898f624-6768-4636-80aa-3ca33811142c">Jadvi Tõntson</RegistrantAsText>
    <RelatedInternalProjects xmlns="4898f624-6768-4636-80aa-3ca33811142c">A03125</RelatedInternalProjects>
    <RelatedEmployees xmlns="4898f624-6768-4636-80aa-3ca33811142c" xsi:nil="true"/>
    <ShowInETS xmlns="4898f624-6768-4636-80aa-3ca33811142c">false</ShowInETS>
    <RelatedBusinessTrips xmlns="4898f624-6768-4636-80aa-3ca33811142c" xsi:nil="true"/>
    <AuditingDeactivator xmlns="4898f624-6768-4636-80aa-3ca33811142c" xsi:nil="true"/>
    <SfosLink xmlns="4898f624-6768-4636-80aa-3ca33811142c">
      <Url xsi:nil="true"/>
      <Description xsi:nil="true"/>
    </SfosLink>
    <InAccurate xmlns="4898f624-6768-4636-80aa-3ca33811142c">false</InAccurate>
    <ContentDMS xmlns="4898f624-6768-4636-80aa-3ca33811142c" xsi:nil="true"/>
    <AREndText xmlns="4898f624-6768-4636-80aa-3ca33811142c" xsi:nil="true"/>
    <DocumentSubTypeDMS xmlns="4898f624-6768-4636-80aa-3ca33811142c">Kaaskiri</DocumentSubTypeDMS>
    <Serie xmlns="4898f624-6768-4636-80aa-3ca33811142c">14-12 Ettevõtluse, innovatsiooni ja ekpordi valdkonna kirjavahetus</Serie>
    <SchemeNo xmlns="4898f624-6768-4636-80aa-3ca33811142c">F2111120</SchemeNo>
    <AREnd xmlns="4898f624-6768-4636-80aa-3ca33811142c" xsi:nil="true"/>
    <RegistrationDate xmlns="4898f624-6768-4636-80aa-3ca33811142c">2024-11-21T00:00:00+00:00</RegistrationDate>
    <ContactWPos xmlns="4898f624-6768-4636-80aa-3ca33811142c" xsi:nil="true"/>
    <Auditing xmlns="4898f624-6768-4636-80aa-3ca33811142c">false</Auditing>
    <TopicDMS xmlns="4898f624-6768-4636-80aa-3ca33811142c">Tegevuskava_RUP_2025_v2</TopicDMS>
    <AuditingDeactivatingDate xmlns="4898f624-6768-4636-80aa-3ca33811142c" xsi:nil="true"/>
    <ARBegin xmlns="4898f624-6768-4636-80aa-3ca33811142c" xsi:nil="true"/>
    <SchemeName xmlns="4898f624-6768-4636-80aa-3ca33811142c">Rakendusuuringute ja eksperimentaalarenduse programm</SchemeName>
    <SfosRelatedProject xmlns="4898f624-6768-4636-80aa-3ca33811142c">false</SfosRelatedProject>
    <Client xmlns="4898f624-6768-4636-80aa-3ca33811142c">Majandus- ja Kommunikatsiooniministeerium</Client>
    <ContactCoNo xmlns="4898f624-6768-4636-80aa-3ca33811142c">KN246595</ContactCoNo>
    <ExportInfo xmlns="4898f624-6768-4636-80aa-3ca33811142c" xsi:nil="true"/>
    <ETSClient xmlns="4898f624-6768-4636-80aa-3ca33811142c" xsi:nil="true"/>
    <Registrant xmlns="4898f624-6768-4636-80aa-3ca33811142c">
      <UserInfo>
        <DisplayName>Jadvi Tõntson</DisplayName>
        <AccountId>2235</AccountId>
        <AccountType/>
      </UserInfo>
    </Registrant>
    <AuditingActivator xmlns="4898f624-6768-4636-80aa-3ca33811142c" xsi:nil="true"/>
    <AuditingActivatingDate xmlns="4898f624-6768-4636-80aa-3ca33811142c" xsi:nil="true"/>
    <EASSignerWPos xmlns="4898f624-6768-4636-80aa-3ca33811142c" xsi:nil="true"/>
    <Coordinator xmlns="4898f624-6768-4636-80aa-3ca33811142c" xsi:nil="true"/>
    <ClientRegCode xmlns="4898f624-6768-4636-80aa-3ca33811142c">70003158</ClientRegCode>
    <ClientAddress xmlns="4898f624-6768-4636-80aa-3ca33811142c">Suur-Ameerika tn 1</ClientAddress>
    <GrantAmountText xmlns="4898f624-6768-4636-80aa-3ca33811142c" xsi:nil="true"/>
    <ClientPhone xmlns="4898f624-6768-4636-80aa-3ca33811142c">+372 6256342</ClientPhone>
    <AuthorNameDMS xmlns="4898f624-6768-4636-80aa-3ca33811142c">Jadvi Tõntson</AuthorNameDMS>
    <EstimatedEndDate xmlns="4898f624-6768-4636-80aa-3ca33811142c" xsi:nil="true"/>
    <SelfFinancingSum xmlns="4898f624-6768-4636-80aa-3ca33811142c" xsi:nil="true"/>
    <AuthorDMS xmlns="4898f624-6768-4636-80aa-3ca33811142c">
      <UserInfo>
        <DisplayName>Jadvi Tõntson</DisplayName>
        <AccountId>2235</AccountId>
        <AccountType/>
      </UserInfo>
    </AuthorDMS>
    <EASSignerAsText xmlns="4898f624-6768-4636-80aa-3ca33811142c" xsi:nil="true"/>
    <BeneficiaryEmail xmlns="4898f624-6768-4636-80aa-3ca33811142c" xsi:nil="true"/>
    <Proceeder xmlns="4898f624-6768-4636-80aa-3ca33811142c" xsi:nil="true"/>
    <ClientTown xmlns="4898f624-6768-4636-80aa-3ca33811142c">Tallinn</ClientTown>
    <AuthorEmailDMS xmlns="4898f624-6768-4636-80aa-3ca33811142c">Jadvi.Tontson@eis.ee</AuthorEmailDMS>
    <EASSignerNames xmlns="4898f624-6768-4636-80aa-3ca33811142c" xsi:nil="true"/>
    <AuthorStructureUnit xmlns="4898f624-6768-4636-80aa-3ca33811142c">innovatsiooniteenuste ja iduettevõtluse osakond</AuthorStructureUnit>
    <SelfFinancingSumText xmlns="4898f624-6768-4636-80aa-3ca33811142c" xsi:nil="true"/>
    <ApplicationDate xmlns="4898f624-6768-4636-80aa-3ca33811142c" xsi:nil="true"/>
    <EligibleTotalSum xmlns="4898f624-6768-4636-80aa-3ca33811142c" xsi:nil="true"/>
    <ClientCountry xmlns="4898f624-6768-4636-80aa-3ca33811142c">Eesti</ClientCountry>
    <AuthorDMSAsText xmlns="4898f624-6768-4636-80aa-3ca33811142c">Jadvi Tõntson</AuthorDMSAsText>
    <EASSigner xmlns="4898f624-6768-4636-80aa-3ca33811142c">
      <UserInfo>
        <DisplayName/>
        <AccountId xsi:nil="true"/>
        <AccountType/>
      </UserInfo>
    </EASSigner>
    <EASSignerName xmlns="4898f624-6768-4636-80aa-3ca33811142c" xsi:nil="true"/>
    <ProjectContent xmlns="4898f624-6768-4636-80aa-3ca33811142c" xsi:nil="true"/>
    <ClientCounty xmlns="4898f624-6768-4636-80aa-3ca33811142c">Harju maakond</ClientCounty>
    <EligibilityEndDate xmlns="4898f624-6768-4636-80aa-3ca33811142c" xsi:nil="true"/>
    <AuthorPhoneDMS xmlns="4898f624-6768-4636-80aa-3ca33811142c">+372 627 9333</AuthorPhoneDMS>
    <EligibleTotalSumText xmlns="4898f624-6768-4636-80aa-3ca33811142c" xsi:nil="true"/>
    <AuthorNamesDMS xmlns="4898f624-6768-4636-80aa-3ca33811142c">Jadvi Tõntson</AuthorNamesDMS>
    <EligibilityStartDate xmlns="4898f624-6768-4636-80aa-3ca33811142c" xsi:nil="true"/>
    <EstimatedStartDate xmlns="4898f624-6768-4636-80aa-3ca33811142c" xsi:nil="true"/>
    <GrantAmount xmlns="4898f624-6768-4636-80aa-3ca33811142c" xsi:nil="true"/>
    <ClientPostalCode xmlns="4898f624-6768-4636-80aa-3ca33811142c">10122</ClientPostalCode>
    <AuthorWPosDMS xmlns="4898f624-6768-4636-80aa-3ca33811142c">assistent</AuthorWPosDMS>
    <Specialist xmlns="4898f624-6768-4636-80aa-3ca33811142c" xsi:nil="true"/>
    <RetentionDeadline xmlns="37b653c2-32e7-495f-aeeb-910be1dce0f6" xsi:nil="true"/>
    <Signers xmlns="37b653c2-32e7-495f-aeeb-910be1dce0f6" xsi:nil="true"/>
    <Annex xmlns="37b653c2-32e7-495f-aeeb-910be1dce0f6">true</Annex>
    <Coordinators xmlns="37b653c2-32e7-495f-aeeb-910be1dce0f6">Mart Toots, arendusjuht bio- ja tervisetehnoloogiad (KT), 25.11.2024</Coordinators>
    <SourceItemSFOSNumber xmlns="37b653c2-32e7-495f-aeeb-910be1dce0f6" xsi:nil="true"/>
    <DhxAttachmentIds xmlns="37b653c2-32e7-495f-aeeb-910be1dce0f6" xsi:nil="true"/>
    <RelatedDocumentsIds xmlns="37b653c2-32e7-495f-aeeb-910be1dce0f6" xsi:nil="true"/>
    <FromDhx xmlns="37b653c2-32e7-495f-aeeb-910be1dce0f6">false</FromDhx>
    <ReceivedDhxId xmlns="37b653c2-32e7-495f-aeeb-910be1dce0f6" xsi:nil="true"/>
  </documentManagement>
</p:properties>
</file>

<file path=customXml/itemProps1.xml><?xml version="1.0" encoding="utf-8"?>
<ds:datastoreItem xmlns:ds="http://schemas.openxmlformats.org/officeDocument/2006/customXml" ds:itemID="{DA624AE2-53A7-444D-8626-8F16CA9F320F}"/>
</file>

<file path=customXml/itemProps2.xml><?xml version="1.0" encoding="utf-8"?>
<ds:datastoreItem xmlns:ds="http://schemas.openxmlformats.org/officeDocument/2006/customXml" ds:itemID="{ADE7783A-021F-43E7-83D9-125636430C0B}"/>
</file>

<file path=customXml/itemProps3.xml><?xml version="1.0" encoding="utf-8"?>
<ds:datastoreItem xmlns:ds="http://schemas.openxmlformats.org/officeDocument/2006/customXml" ds:itemID="{C3BAAD6A-8A0C-47C7-8702-86764AAA594E}">
  <ds:schemaRefs>
    <ds:schemaRef ds:uri="http://schemas.microsoft.com/office/2006/metadata/properties"/>
    <ds:schemaRef ds:uri="http://schemas.microsoft.com/office/infopath/2007/PartnerControls"/>
    <ds:schemaRef ds:uri="4898f624-6768-4636-80aa-3ca33811142c"/>
    <ds:schemaRef ds:uri="37b653c2-32e7-495f-aeeb-910be1dce0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Koondkava</vt:lpstr>
      <vt:lpstr>RUP 2023</vt:lpstr>
      <vt:lpstr>RUP 2024</vt:lpstr>
      <vt:lpstr>RUP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Kaupo Sempelson</dc:creator>
  <cp:keywords/>
  <dc:description/>
  <cp:lastModifiedBy>Mart Toots</cp:lastModifiedBy>
  <cp:revision/>
  <dcterms:created xsi:type="dcterms:W3CDTF">2023-01-05T13:55:45Z</dcterms:created>
  <dcterms:modified xsi:type="dcterms:W3CDTF">2024-11-21T09:41:18Z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2023-02-09T07:26:46Z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b0d9c23f-3e4a-4446-a1c6-8c79e5c764af</vt:lpwstr>
  </property>
  <property fmtid="{D5CDD505-2E9C-101B-9397-08002B2CF9AE}" pid="8" name="MSIP_Label_64070b25-3e51-4c49-94ac-1c89225a19f8_ContentBits">
    <vt:lpwstr>0</vt:lpwstr>
  </property>
  <property fmtid="{D5CDD505-2E9C-101B-9397-08002B2CF9AE}" pid="9" name="ContentTypeId">
    <vt:lpwstr>0x0101CB0077A4334AE38D9E4BB7638017B280490B</vt:lpwstr>
  </property>
  <property fmtid="{D5CDD505-2E9C-101B-9397-08002B2CF9AE}" pid="10" name="RespWorkerDMS">
    <vt:lpwstr/>
  </property>
  <property fmtid="{D5CDD505-2E9C-101B-9397-08002B2CF9AE}" pid="11" name="RespWorkerDMSAsText">
    <vt:lpwstr/>
  </property>
</Properties>
</file>