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egovg01-my.sharepoint.com/personal/pille_penk_mkm_ee/Documents/Töölaud/ÕÜF muudatus/"/>
    </mc:Choice>
  </mc:AlternateContent>
  <xr:revisionPtr revIDLastSave="0" documentId="8_{0C710B8F-E2F2-408D-B38A-553D8299B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a 1" sheetId="1" r:id="rId1"/>
  </sheets>
  <definedNames>
    <definedName name="_xlnm._FilterDatabase" localSheetId="0" hidden="1">'Lisa 1'!$B$37:$B$38</definedName>
    <definedName name="_xlnm.Print_Area" localSheetId="0">'Lisa 1'!$A$1:$J$29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M37" i="1"/>
  <c r="K38" i="1"/>
  <c r="E35" i="1"/>
  <c r="I23" i="1"/>
  <c r="I22" i="1" s="1"/>
  <c r="I21" i="1" s="1"/>
  <c r="D25" i="1"/>
  <c r="E25" i="1"/>
  <c r="F25" i="1"/>
  <c r="G25" i="1"/>
  <c r="H25" i="1"/>
  <c r="C25" i="1"/>
  <c r="H24" i="1"/>
  <c r="G24" i="1"/>
  <c r="K39" i="1" l="1"/>
  <c r="I26" i="1" l="1"/>
  <c r="G22" i="1"/>
  <c r="G21" i="1" s="1"/>
  <c r="G20" i="1" s="1"/>
  <c r="G27" i="1" s="1"/>
  <c r="H22" i="1"/>
  <c r="H21" i="1" s="1"/>
  <c r="H20" i="1" s="1"/>
  <c r="H27" i="1" s="1"/>
  <c r="O41" i="1"/>
  <c r="O40" i="1"/>
  <c r="I39" i="1"/>
  <c r="G39" i="1"/>
  <c r="E39" i="1"/>
  <c r="C39" i="1"/>
  <c r="O39" i="1" s="1"/>
  <c r="K37" i="1" l="1"/>
  <c r="F24" i="1"/>
  <c r="E24" i="1"/>
  <c r="D24" i="1"/>
  <c r="K36" i="1" l="1"/>
  <c r="L38" i="1" s="1"/>
  <c r="M36" i="1"/>
  <c r="C24" i="1"/>
  <c r="I24" i="1" s="1"/>
  <c r="I25" i="1"/>
  <c r="F22" i="1"/>
  <c r="F21" i="1" s="1"/>
  <c r="F20" i="1" s="1"/>
  <c r="F27" i="1" s="1"/>
  <c r="I37" i="1" s="1"/>
  <c r="E22" i="1"/>
  <c r="E21" i="1" s="1"/>
  <c r="D22" i="1"/>
  <c r="D21" i="1" s="1"/>
  <c r="D20" i="1" s="1"/>
  <c r="D27" i="1" s="1"/>
  <c r="E37" i="1" s="1"/>
  <c r="E20" i="1" l="1"/>
  <c r="E27" i="1" s="1"/>
  <c r="L37" i="1"/>
  <c r="K35" i="1"/>
  <c r="M35" i="1"/>
  <c r="N39" i="1" s="1"/>
  <c r="N37" i="1"/>
  <c r="N38" i="1"/>
  <c r="L39" i="1"/>
  <c r="E38" i="1"/>
  <c r="I38" i="1"/>
  <c r="I36" i="1" s="1"/>
  <c r="C22" i="1"/>
  <c r="G37" i="1" l="1"/>
  <c r="G38" i="1"/>
  <c r="I35" i="1"/>
  <c r="J39" i="1" s="1"/>
  <c r="J37" i="1"/>
  <c r="L36" i="1"/>
  <c r="N36" i="1"/>
  <c r="J38" i="1"/>
  <c r="E36" i="1"/>
  <c r="C21" i="1"/>
  <c r="G36" i="1" l="1"/>
  <c r="H37" i="1" s="1"/>
  <c r="F37" i="1"/>
  <c r="J36" i="1"/>
  <c r="F36" i="1"/>
  <c r="F39" i="1"/>
  <c r="G35" i="1"/>
  <c r="H38" i="1"/>
  <c r="F38" i="1"/>
  <c r="C20" i="1"/>
  <c r="C27" i="1" l="1"/>
  <c r="I20" i="1"/>
  <c r="H39" i="1"/>
  <c r="H36" i="1"/>
  <c r="C38" i="1"/>
  <c r="O38" i="1" s="1"/>
  <c r="C37" i="1"/>
  <c r="O37" i="1" s="1"/>
  <c r="I27" i="1" l="1"/>
  <c r="C28" i="1" s="1"/>
  <c r="C36" i="1"/>
  <c r="O36" i="1" s="1"/>
  <c r="D37" i="1" l="1"/>
  <c r="D38" i="1"/>
  <c r="P37" i="1"/>
  <c r="C35" i="1"/>
  <c r="D36" i="1" l="1"/>
  <c r="O35" i="1"/>
  <c r="D39" i="1"/>
  <c r="P38" i="1"/>
  <c r="P39" i="1" l="1"/>
  <c r="P36" i="1"/>
</calcChain>
</file>

<file path=xl/sharedStrings.xml><?xml version="1.0" encoding="utf-8"?>
<sst xmlns="http://schemas.openxmlformats.org/spreadsheetml/2006/main" count="72" uniqueCount="51">
  <si>
    <t>Majandus- ja infotehnoloogiaministri 07.09.2023 käskkirjaga nr 138 kinnitatud</t>
  </si>
  <si>
    <t xml:space="preserve">toetuse andmise tingimuste "Põlevkivisektori töötajate tööle asumise ja oskuste arendamise toetamine " </t>
  </si>
  <si>
    <t>Lisa</t>
  </si>
  <si>
    <t>MUUDETUD</t>
  </si>
  <si>
    <t>Majandus- ja tööstusministri 24.10.2025</t>
  </si>
  <si>
    <t>käskkirjaga nr 108</t>
  </si>
  <si>
    <t>Majandus- ja tööstusministri ... 2026</t>
  </si>
  <si>
    <t>käskkirjaga nr</t>
  </si>
  <si>
    <t>TAT eelarve kulukohtade kaupa</t>
  </si>
  <si>
    <t>TAT abikõlblikkuse periood: 01.01.2024-31.12.2029</t>
  </si>
  <si>
    <t>TAT nimi:</t>
  </si>
  <si>
    <t>Põlevkivisektori töötajate tööle asumise ja oskuste arendamise toetamine</t>
  </si>
  <si>
    <t>TAT elluviija: Eesti Töötukassa</t>
  </si>
  <si>
    <t>Aasta</t>
  </si>
  <si>
    <t>Kokku</t>
  </si>
  <si>
    <t>Rea nr</t>
  </si>
  <si>
    <t>Kulukoht</t>
  </si>
  <si>
    <t>Abikõlblik kulu</t>
  </si>
  <si>
    <t xml:space="preserve">Abikõlblik kulu </t>
  </si>
  <si>
    <t>1</t>
  </si>
  <si>
    <t>Otsesed kulud</t>
  </si>
  <si>
    <t>1.1</t>
  </si>
  <si>
    <t>2.1 Tööle asumise toetus (väljund)</t>
  </si>
  <si>
    <t xml:space="preserve">1.1.1 </t>
  </si>
  <si>
    <t>Sisutegevuse kulud (tegevused)</t>
  </si>
  <si>
    <t xml:space="preserve">1.1.1.1 </t>
  </si>
  <si>
    <t>Tööleasumise toetus</t>
  </si>
  <si>
    <t>1.2</t>
  </si>
  <si>
    <t>2.2 Oskuste arendamise toetus (väljund)</t>
  </si>
  <si>
    <t xml:space="preserve">1.2.1 </t>
  </si>
  <si>
    <t xml:space="preserve">1.2.1.1 </t>
  </si>
  <si>
    <t>Tasemeõppe osalemise toetus</t>
  </si>
  <si>
    <t>2</t>
  </si>
  <si>
    <t>Kokku kulud</t>
  </si>
  <si>
    <t>3</t>
  </si>
  <si>
    <t>Eelarve kokku (2024-2029)</t>
  </si>
  <si>
    <t>TAT finantsplaan</t>
  </si>
  <si>
    <t>Finantsallikate jaotus</t>
  </si>
  <si>
    <t>Summa</t>
  </si>
  <si>
    <t>Osakaal (%)</t>
  </si>
  <si>
    <t>Programmi eelarve kokku aastate lõikes (rida 2 + rida 3)</t>
  </si>
  <si>
    <t>Toetus kokku (rida 2.1 + rida 2.2)</t>
  </si>
  <si>
    <t>2.1</t>
  </si>
  <si>
    <t>sh ÕÜF-i osalus (kuni 70%)</t>
  </si>
  <si>
    <t>2.2</t>
  </si>
  <si>
    <t>sh riiklik kaasfinantseering (kuni 30%)</t>
  </si>
  <si>
    <t>Omafinantseering kokku (rida 3.1 + rida 3.2)</t>
  </si>
  <si>
    <t>3.1</t>
  </si>
  <si>
    <t>sh programmi elluviija osalus</t>
  </si>
  <si>
    <t>3.2</t>
  </si>
  <si>
    <t>sh programmi partneri osalus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</si>
</sst>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vertAlign val="superscript"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lightDown">
        <bgColor theme="0" tint="-4.9989318521683403E-2"/>
      </patternFill>
    </fill>
    <fill>
      <patternFill patternType="lightDown"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/>
    <xf numFmtId="0" fontId="2" fillId="0" borderId="0" xfId="1" applyFont="1" applyAlignment="1">
      <alignment vertical="top"/>
    </xf>
    <xf numFmtId="3" fontId="2" fillId="0" borderId="0" xfId="1" applyNumberFormat="1" applyFont="1"/>
    <xf numFmtId="3" fontId="4" fillId="0" borderId="0" xfId="1" applyNumberFormat="1" applyFont="1"/>
    <xf numFmtId="49" fontId="4" fillId="0" borderId="0" xfId="1" applyNumberFormat="1" applyFont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4" fillId="0" borderId="1" xfId="2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 vertical="top" wrapText="1"/>
    </xf>
    <xf numFmtId="3" fontId="4" fillId="0" borderId="1" xfId="1" applyNumberFormat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49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3" fontId="2" fillId="0" borderId="1" xfId="1" applyNumberFormat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49" fontId="4" fillId="0" borderId="1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/>
    </xf>
    <xf numFmtId="3" fontId="5" fillId="0" borderId="0" xfId="1" applyNumberFormat="1" applyFont="1"/>
    <xf numFmtId="2" fontId="5" fillId="0" borderId="0" xfId="1" applyNumberFormat="1" applyFont="1"/>
    <xf numFmtId="49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4" fontId="2" fillId="0" borderId="0" xfId="1" applyNumberFormat="1" applyFont="1"/>
    <xf numFmtId="14" fontId="4" fillId="0" borderId="3" xfId="1" applyNumberFormat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2" fontId="2" fillId="0" borderId="0" xfId="1" applyNumberFormat="1" applyFont="1"/>
    <xf numFmtId="49" fontId="4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10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wrapText="1"/>
    </xf>
    <xf numFmtId="3" fontId="6" fillId="0" borderId="0" xfId="1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left"/>
    </xf>
    <xf numFmtId="4" fontId="5" fillId="0" borderId="0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/>
    </xf>
    <xf numFmtId="0" fontId="2" fillId="0" borderId="1" xfId="1" applyFont="1" applyBorder="1" applyAlignment="1">
      <alignment wrapText="1"/>
    </xf>
    <xf numFmtId="0" fontId="4" fillId="0" borderId="3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top" wrapText="1" shrinkToFit="1"/>
    </xf>
    <xf numFmtId="3" fontId="4" fillId="3" borderId="1" xfId="1" applyNumberFormat="1" applyFont="1" applyFill="1" applyBorder="1" applyAlignment="1">
      <alignment horizontal="right"/>
    </xf>
    <xf numFmtId="0" fontId="4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shrinkToFit="1"/>
    </xf>
    <xf numFmtId="0" fontId="2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 wrapText="1"/>
    </xf>
    <xf numFmtId="10" fontId="4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top" wrapText="1" indent="1"/>
    </xf>
    <xf numFmtId="10" fontId="2" fillId="0" borderId="0" xfId="1" applyNumberFormat="1" applyFont="1" applyAlignment="1">
      <alignment horizontal="center"/>
    </xf>
    <xf numFmtId="0" fontId="7" fillId="0" borderId="0" xfId="1" applyFont="1"/>
    <xf numFmtId="0" fontId="8" fillId="0" borderId="0" xfId="1" applyFont="1"/>
    <xf numFmtId="9" fontId="4" fillId="0" borderId="1" xfId="1" applyNumberFormat="1" applyFont="1" applyBorder="1" applyAlignment="1">
      <alignment horizontal="right"/>
    </xf>
    <xf numFmtId="9" fontId="2" fillId="0" borderId="4" xfId="1" applyNumberFormat="1" applyFont="1" applyBorder="1"/>
    <xf numFmtId="4" fontId="4" fillId="0" borderId="1" xfId="1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2" fillId="2" borderId="1" xfId="1" applyNumberFormat="1" applyFont="1" applyFill="1" applyBorder="1" applyAlignment="1">
      <alignment horizontal="right" vertical="center"/>
    </xf>
    <xf numFmtId="4" fontId="2" fillId="2" borderId="2" xfId="1" applyNumberFormat="1" applyFont="1" applyFill="1" applyBorder="1" applyAlignment="1">
      <alignment horizontal="right" vertical="center"/>
    </xf>
    <xf numFmtId="4" fontId="2" fillId="0" borderId="1" xfId="1" applyNumberFormat="1" applyFont="1" applyBorder="1" applyAlignment="1">
      <alignment horizontal="right"/>
    </xf>
    <xf numFmtId="4" fontId="4" fillId="0" borderId="5" xfId="1" applyNumberFormat="1" applyFont="1" applyBorder="1" applyAlignment="1">
      <alignment horizontal="right"/>
    </xf>
    <xf numFmtId="4" fontId="2" fillId="0" borderId="5" xfId="1" applyNumberFormat="1" applyFont="1" applyBorder="1" applyAlignment="1">
      <alignment horizontal="right"/>
    </xf>
    <xf numFmtId="10" fontId="2" fillId="3" borderId="4" xfId="1" applyNumberFormat="1" applyFont="1" applyFill="1" applyBorder="1" applyAlignment="1">
      <alignment horizontal="center"/>
    </xf>
    <xf numFmtId="10" fontId="2" fillId="3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10" fontId="2" fillId="0" borderId="0" xfId="1" applyNumberFormat="1" applyFont="1" applyAlignment="1">
      <alignment horizontal="center"/>
    </xf>
    <xf numFmtId="0" fontId="4" fillId="0" borderId="1" xfId="2" applyNumberFormat="1" applyFont="1" applyBorder="1" applyAlignment="1">
      <alignment horizontal="center"/>
    </xf>
    <xf numFmtId="0" fontId="4" fillId="0" borderId="3" xfId="2" applyNumberFormat="1" applyFont="1" applyBorder="1" applyAlignment="1">
      <alignment horizontal="center"/>
    </xf>
    <xf numFmtId="0" fontId="4" fillId="0" borderId="5" xfId="2" applyNumberFormat="1" applyFont="1" applyBorder="1" applyAlignment="1">
      <alignment horizontal="center"/>
    </xf>
  </cellXfs>
  <cellStyles count="3">
    <cellStyle name="Koma 2" xfId="2" xr:uid="{00000000-0005-0000-0000-000000000000}"/>
    <cellStyle name="Normaallaad" xfId="0" builtinId="0"/>
    <cellStyle name="Normaallaa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3"/>
  <sheetViews>
    <sheetView tabSelected="1" zoomScaleNormal="100" workbookViewId="0">
      <selection activeCell="H8" sqref="H8"/>
    </sheetView>
  </sheetViews>
  <sheetFormatPr defaultColWidth="9.140625" defaultRowHeight="15.75" x14ac:dyDescent="0.25"/>
  <cols>
    <col min="1" max="1" width="10.140625" style="1" customWidth="1"/>
    <col min="2" max="2" width="41.7109375" style="2" customWidth="1"/>
    <col min="3" max="10" width="14.85546875" style="3" customWidth="1"/>
    <col min="11" max="16" width="14.85546875" style="1" customWidth="1"/>
    <col min="17" max="16384" width="9.140625" style="1"/>
  </cols>
  <sheetData>
    <row r="1" spans="1:16" ht="15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5">
      <c r="F3" s="4"/>
      <c r="G3" s="4"/>
      <c r="H3" s="4"/>
      <c r="I3" s="4"/>
      <c r="P3" s="3" t="s">
        <v>2</v>
      </c>
    </row>
    <row r="4" spans="1:16" x14ac:dyDescent="0.25">
      <c r="F4" s="4"/>
      <c r="G4" s="4"/>
      <c r="H4" s="4"/>
      <c r="I4" s="4"/>
      <c r="P4" s="3" t="s">
        <v>3</v>
      </c>
    </row>
    <row r="5" spans="1:16" x14ac:dyDescent="0.25">
      <c r="J5" s="1"/>
      <c r="P5" s="3" t="s">
        <v>4</v>
      </c>
    </row>
    <row r="6" spans="1:16" x14ac:dyDescent="0.25">
      <c r="J6" s="1"/>
      <c r="P6" s="3" t="s">
        <v>5</v>
      </c>
    </row>
    <row r="7" spans="1:16" x14ac:dyDescent="0.25">
      <c r="J7" s="1"/>
      <c r="P7" s="3" t="s">
        <v>3</v>
      </c>
    </row>
    <row r="8" spans="1:16" x14ac:dyDescent="0.25">
      <c r="J8" s="1"/>
      <c r="P8" s="3" t="s">
        <v>6</v>
      </c>
    </row>
    <row r="9" spans="1:16" x14ac:dyDescent="0.25">
      <c r="J9" s="1"/>
      <c r="P9" s="3" t="s">
        <v>7</v>
      </c>
    </row>
    <row r="11" spans="1:16" x14ac:dyDescent="0.25">
      <c r="A11" s="6" t="s">
        <v>8</v>
      </c>
    </row>
    <row r="12" spans="1:16" x14ac:dyDescent="0.25">
      <c r="A12" s="6"/>
    </row>
    <row r="13" spans="1:16" x14ac:dyDescent="0.25">
      <c r="A13" s="1" t="s">
        <v>9</v>
      </c>
      <c r="C13" s="1"/>
      <c r="D13" s="1"/>
      <c r="E13" s="1"/>
      <c r="F13" s="1"/>
      <c r="G13" s="1"/>
      <c r="H13" s="1"/>
      <c r="I13" s="1"/>
      <c r="J13" s="1"/>
    </row>
    <row r="14" spans="1:16" x14ac:dyDescent="0.25">
      <c r="A14" s="7" t="s">
        <v>10</v>
      </c>
      <c r="B14" s="1" t="s">
        <v>11</v>
      </c>
      <c r="C14" s="1"/>
      <c r="D14" s="1"/>
      <c r="E14" s="1"/>
      <c r="F14" s="1"/>
      <c r="G14" s="1"/>
      <c r="H14" s="1"/>
      <c r="I14" s="1"/>
      <c r="J14" s="1"/>
    </row>
    <row r="15" spans="1:16" x14ac:dyDescent="0.25">
      <c r="A15" s="7" t="s">
        <v>12</v>
      </c>
      <c r="C15" s="1"/>
      <c r="D15" s="1"/>
      <c r="E15" s="1"/>
      <c r="F15" s="1"/>
      <c r="G15" s="1"/>
      <c r="H15" s="1"/>
      <c r="I15" s="1"/>
      <c r="J15" s="8"/>
      <c r="M15" s="6"/>
    </row>
    <row r="16" spans="1:16" ht="15" customHeight="1" x14ac:dyDescent="0.25">
      <c r="D16" s="9"/>
      <c r="E16" s="9"/>
      <c r="G16" s="9"/>
    </row>
    <row r="17" spans="1:16" s="6" customFormat="1" x14ac:dyDescent="0.25">
      <c r="A17" s="10"/>
      <c r="B17" s="11" t="s">
        <v>13</v>
      </c>
      <c r="C17" s="12">
        <v>2024</v>
      </c>
      <c r="D17" s="12">
        <v>2025</v>
      </c>
      <c r="E17" s="12">
        <v>2026</v>
      </c>
      <c r="F17" s="12">
        <v>2027</v>
      </c>
      <c r="G17" s="12">
        <v>2028</v>
      </c>
      <c r="H17" s="12">
        <v>2029</v>
      </c>
      <c r="I17" s="12" t="s">
        <v>14</v>
      </c>
    </row>
    <row r="18" spans="1:16" s="15" customFormat="1" ht="31.5" x14ac:dyDescent="0.25">
      <c r="A18" s="13" t="s">
        <v>15</v>
      </c>
      <c r="B18" s="11" t="s">
        <v>16</v>
      </c>
      <c r="C18" s="14" t="s">
        <v>17</v>
      </c>
      <c r="D18" s="14" t="s">
        <v>17</v>
      </c>
      <c r="E18" s="14" t="s">
        <v>17</v>
      </c>
      <c r="F18" s="14" t="s">
        <v>17</v>
      </c>
      <c r="G18" s="14" t="s">
        <v>17</v>
      </c>
      <c r="H18" s="14" t="s">
        <v>17</v>
      </c>
      <c r="I18" s="14" t="s">
        <v>18</v>
      </c>
    </row>
    <row r="19" spans="1:16" s="19" customFormat="1" x14ac:dyDescent="0.25">
      <c r="A19" s="16" t="s">
        <v>19</v>
      </c>
      <c r="B19" s="17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16" s="6" customFormat="1" x14ac:dyDescent="0.25">
      <c r="A20" s="20" t="s">
        <v>19</v>
      </c>
      <c r="B20" s="21" t="s">
        <v>20</v>
      </c>
      <c r="C20" s="64">
        <f>C21+C24</f>
        <v>113107.28000000006</v>
      </c>
      <c r="D20" s="64">
        <f t="shared" ref="D20:H20" si="0">D21+D24</f>
        <v>336031.16000000003</v>
      </c>
      <c r="E20" s="64">
        <f>E21+E24</f>
        <v>475698.56</v>
      </c>
      <c r="F20" s="64">
        <f t="shared" si="0"/>
        <v>563209</v>
      </c>
      <c r="G20" s="64">
        <f t="shared" si="0"/>
        <v>589216</v>
      </c>
      <c r="H20" s="64">
        <f t="shared" si="0"/>
        <v>404568</v>
      </c>
      <c r="I20" s="64">
        <f>C20+D20+E20+F20+G20+H20</f>
        <v>2481830</v>
      </c>
    </row>
    <row r="21" spans="1:16" s="6" customFormat="1" x14ac:dyDescent="0.25">
      <c r="A21" s="22" t="s">
        <v>21</v>
      </c>
      <c r="B21" s="21" t="s">
        <v>22</v>
      </c>
      <c r="C21" s="64">
        <f t="shared" ref="C21:H22" si="1">C22</f>
        <v>68132.48000000001</v>
      </c>
      <c r="D21" s="64">
        <f t="shared" si="1"/>
        <v>112510.31</v>
      </c>
      <c r="E21" s="64">
        <f t="shared" si="1"/>
        <v>205791.56</v>
      </c>
      <c r="F21" s="64">
        <f t="shared" si="1"/>
        <v>277024</v>
      </c>
      <c r="G21" s="64">
        <f t="shared" si="1"/>
        <v>289490</v>
      </c>
      <c r="H21" s="64">
        <f t="shared" si="1"/>
        <v>243461</v>
      </c>
      <c r="I21" s="64">
        <f>I22</f>
        <v>1196408.3500000001</v>
      </c>
      <c r="J21" s="23"/>
      <c r="K21" s="24"/>
      <c r="L21" s="23"/>
    </row>
    <row r="22" spans="1:16" s="6" customFormat="1" x14ac:dyDescent="0.25">
      <c r="A22" s="22" t="s">
        <v>23</v>
      </c>
      <c r="B22" s="21" t="s">
        <v>24</v>
      </c>
      <c r="C22" s="64">
        <f t="shared" si="1"/>
        <v>68132.48000000001</v>
      </c>
      <c r="D22" s="64">
        <f t="shared" si="1"/>
        <v>112510.31</v>
      </c>
      <c r="E22" s="64">
        <f t="shared" si="1"/>
        <v>205791.56</v>
      </c>
      <c r="F22" s="64">
        <f t="shared" si="1"/>
        <v>277024</v>
      </c>
      <c r="G22" s="64">
        <f t="shared" si="1"/>
        <v>289490</v>
      </c>
      <c r="H22" s="64">
        <f t="shared" si="1"/>
        <v>243461</v>
      </c>
      <c r="I22" s="64">
        <f>I23</f>
        <v>1196408.3500000001</v>
      </c>
      <c r="J22" s="1"/>
      <c r="K22" s="1"/>
      <c r="L22" s="1"/>
    </row>
    <row r="23" spans="1:16" x14ac:dyDescent="0.25">
      <c r="A23" s="25" t="s">
        <v>25</v>
      </c>
      <c r="B23" s="26" t="s">
        <v>26</v>
      </c>
      <c r="C23" s="65">
        <v>68132.48000000001</v>
      </c>
      <c r="D23" s="66">
        <v>112510.31</v>
      </c>
      <c r="E23" s="65">
        <v>205791.56</v>
      </c>
      <c r="F23" s="66">
        <v>277024</v>
      </c>
      <c r="G23" s="66">
        <v>289490</v>
      </c>
      <c r="H23" s="66">
        <v>243461</v>
      </c>
      <c r="I23" s="64">
        <f>C23+D23+E23+F23+G23+H23-1</f>
        <v>1196408.3500000001</v>
      </c>
      <c r="J23" s="6"/>
      <c r="K23" s="30"/>
      <c r="L23" s="30"/>
      <c r="M23" s="30"/>
      <c r="N23" s="30"/>
      <c r="O23" s="30"/>
    </row>
    <row r="24" spans="1:16" x14ac:dyDescent="0.25">
      <c r="A24" s="22" t="s">
        <v>27</v>
      </c>
      <c r="B24" s="21" t="s">
        <v>28</v>
      </c>
      <c r="C24" s="67">
        <f>C25</f>
        <v>44974.800000000039</v>
      </c>
      <c r="D24" s="67">
        <f t="shared" ref="D24:H25" si="2">D25</f>
        <v>223520.85</v>
      </c>
      <c r="E24" s="67">
        <f t="shared" si="2"/>
        <v>269907</v>
      </c>
      <c r="F24" s="67">
        <f t="shared" si="2"/>
        <v>286185</v>
      </c>
      <c r="G24" s="67">
        <f t="shared" si="2"/>
        <v>299726</v>
      </c>
      <c r="H24" s="67">
        <f t="shared" si="2"/>
        <v>161107</v>
      </c>
      <c r="I24" s="64">
        <f t="shared" ref="I24:I27" si="3">C24+D24+E24+F24+G24+H24</f>
        <v>1285420.6499999999</v>
      </c>
      <c r="J24" s="6"/>
      <c r="K24" s="30"/>
    </row>
    <row r="25" spans="1:16" x14ac:dyDescent="0.25">
      <c r="A25" s="22" t="s">
        <v>29</v>
      </c>
      <c r="B25" s="28" t="s">
        <v>24</v>
      </c>
      <c r="C25" s="67">
        <f>C26</f>
        <v>44974.800000000039</v>
      </c>
      <c r="D25" s="67">
        <f t="shared" si="2"/>
        <v>223520.85</v>
      </c>
      <c r="E25" s="67">
        <f t="shared" si="2"/>
        <v>269907</v>
      </c>
      <c r="F25" s="67">
        <f t="shared" si="2"/>
        <v>286185</v>
      </c>
      <c r="G25" s="67">
        <f t="shared" si="2"/>
        <v>299726</v>
      </c>
      <c r="H25" s="67">
        <f t="shared" si="2"/>
        <v>161107</v>
      </c>
      <c r="I25" s="64">
        <f t="shared" si="3"/>
        <v>1285420.6499999999</v>
      </c>
      <c r="J25" s="6"/>
      <c r="K25" s="30"/>
    </row>
    <row r="26" spans="1:16" x14ac:dyDescent="0.25">
      <c r="A26" s="25" t="s">
        <v>30</v>
      </c>
      <c r="B26" s="29" t="s">
        <v>31</v>
      </c>
      <c r="C26" s="65">
        <v>44974.800000000039</v>
      </c>
      <c r="D26" s="66">
        <v>223520.85</v>
      </c>
      <c r="E26" s="65">
        <v>269907</v>
      </c>
      <c r="F26" s="66">
        <v>286185</v>
      </c>
      <c r="G26" s="66">
        <v>299726</v>
      </c>
      <c r="H26" s="66">
        <v>161107</v>
      </c>
      <c r="I26" s="64">
        <f t="shared" si="3"/>
        <v>1285420.6499999999</v>
      </c>
      <c r="J26" s="6"/>
      <c r="K26" s="30"/>
      <c r="L26" s="30"/>
      <c r="M26" s="30"/>
      <c r="N26" s="30"/>
      <c r="O26" s="30"/>
      <c r="P26" s="30"/>
    </row>
    <row r="27" spans="1:16" s="6" customFormat="1" x14ac:dyDescent="0.25">
      <c r="A27" s="20" t="s">
        <v>32</v>
      </c>
      <c r="B27" s="21" t="s">
        <v>33</v>
      </c>
      <c r="C27" s="64">
        <f t="shared" ref="C27:H27" si="4">C20</f>
        <v>113107.28000000006</v>
      </c>
      <c r="D27" s="64">
        <f t="shared" si="4"/>
        <v>336031.16000000003</v>
      </c>
      <c r="E27" s="64">
        <f t="shared" si="4"/>
        <v>475698.56</v>
      </c>
      <c r="F27" s="64">
        <f t="shared" si="4"/>
        <v>563209</v>
      </c>
      <c r="G27" s="64">
        <f t="shared" si="4"/>
        <v>589216</v>
      </c>
      <c r="H27" s="64">
        <f t="shared" si="4"/>
        <v>404568</v>
      </c>
      <c r="I27" s="64">
        <f t="shared" si="3"/>
        <v>2481830</v>
      </c>
      <c r="J27" s="1"/>
      <c r="K27" s="1"/>
      <c r="L27" s="1"/>
    </row>
    <row r="28" spans="1:16" x14ac:dyDescent="0.25">
      <c r="A28" s="20" t="s">
        <v>34</v>
      </c>
      <c r="B28" s="21" t="s">
        <v>35</v>
      </c>
      <c r="C28" s="64">
        <f>I27</f>
        <v>2481830</v>
      </c>
      <c r="D28" s="68"/>
      <c r="E28" s="68"/>
      <c r="F28" s="68"/>
      <c r="G28" s="69"/>
      <c r="H28" s="69"/>
      <c r="I28" s="69"/>
      <c r="J28" s="1"/>
    </row>
    <row r="29" spans="1:16" x14ac:dyDescent="0.25">
      <c r="A29" s="31"/>
      <c r="B29" s="32"/>
      <c r="C29" s="33"/>
      <c r="D29" s="34"/>
      <c r="E29" s="34"/>
      <c r="F29" s="34"/>
      <c r="G29" s="34"/>
      <c r="H29" s="34"/>
      <c r="I29" s="34"/>
      <c r="J29" s="34"/>
      <c r="M29" s="8"/>
      <c r="N29" s="27"/>
    </row>
    <row r="30" spans="1:16" x14ac:dyDescent="0.25">
      <c r="A30" s="31"/>
      <c r="B30" s="31"/>
      <c r="C30" s="35"/>
      <c r="K30" s="3"/>
    </row>
    <row r="31" spans="1:16" x14ac:dyDescent="0.25">
      <c r="A31" s="31" t="s">
        <v>36</v>
      </c>
      <c r="B31" s="35"/>
      <c r="F31" s="36"/>
      <c r="G31" s="37"/>
      <c r="H31" s="38"/>
      <c r="K31" s="3"/>
      <c r="L31" s="3"/>
    </row>
    <row r="32" spans="1:16" x14ac:dyDescent="0.25">
      <c r="F32" s="36"/>
      <c r="G32" s="36"/>
      <c r="K32" s="38"/>
      <c r="L32" s="39"/>
    </row>
    <row r="33" spans="1:16" x14ac:dyDescent="0.25">
      <c r="B33" s="11" t="s">
        <v>13</v>
      </c>
      <c r="C33" s="78">
        <v>2024</v>
      </c>
      <c r="D33" s="78"/>
      <c r="E33" s="78">
        <v>2025</v>
      </c>
      <c r="F33" s="78"/>
      <c r="G33" s="79">
        <v>2026</v>
      </c>
      <c r="H33" s="80"/>
      <c r="I33" s="79">
        <v>2027</v>
      </c>
      <c r="J33" s="80"/>
      <c r="K33" s="79">
        <v>2028</v>
      </c>
      <c r="L33" s="80"/>
      <c r="M33" s="79">
        <v>2029</v>
      </c>
      <c r="N33" s="80"/>
      <c r="O33" s="40"/>
      <c r="P33" s="41"/>
    </row>
    <row r="34" spans="1:16" x14ac:dyDescent="0.25">
      <c r="A34" s="42"/>
      <c r="B34" s="43" t="s">
        <v>37</v>
      </c>
      <c r="C34" s="44" t="s">
        <v>38</v>
      </c>
      <c r="D34" s="44" t="s">
        <v>39</v>
      </c>
      <c r="E34" s="44" t="s">
        <v>38</v>
      </c>
      <c r="F34" s="44" t="s">
        <v>39</v>
      </c>
      <c r="G34" s="44" t="s">
        <v>38</v>
      </c>
      <c r="H34" s="44" t="s">
        <v>39</v>
      </c>
      <c r="I34" s="44" t="s">
        <v>38</v>
      </c>
      <c r="J34" s="44" t="s">
        <v>39</v>
      </c>
      <c r="K34" s="44" t="s">
        <v>38</v>
      </c>
      <c r="L34" s="44" t="s">
        <v>39</v>
      </c>
      <c r="M34" s="44" t="s">
        <v>38</v>
      </c>
      <c r="N34" s="44" t="s">
        <v>39</v>
      </c>
      <c r="O34" s="44" t="s">
        <v>14</v>
      </c>
      <c r="P34" s="44" t="s">
        <v>39</v>
      </c>
    </row>
    <row r="35" spans="1:16" ht="31.5" x14ac:dyDescent="0.25">
      <c r="A35" s="45">
        <v>1</v>
      </c>
      <c r="B35" s="46" t="s">
        <v>40</v>
      </c>
      <c r="C35" s="64">
        <f>C36+C39</f>
        <v>113107.28000000006</v>
      </c>
      <c r="D35" s="47"/>
      <c r="E35" s="64">
        <f>E36+E39</f>
        <v>336031.16000000003</v>
      </c>
      <c r="F35" s="47"/>
      <c r="G35" s="64">
        <f>G36+G39</f>
        <v>475698.55999999994</v>
      </c>
      <c r="H35" s="47"/>
      <c r="I35" s="64">
        <f>I36+I39</f>
        <v>563209</v>
      </c>
      <c r="J35" s="47"/>
      <c r="K35" s="64">
        <f>K36+K39</f>
        <v>589216</v>
      </c>
      <c r="L35" s="47"/>
      <c r="M35" s="64">
        <f>M36+M39</f>
        <v>404568</v>
      </c>
      <c r="N35" s="47"/>
      <c r="O35" s="71">
        <f>C35+E35+G35+I35+K35+M35</f>
        <v>2481830</v>
      </c>
      <c r="P35" s="47"/>
    </row>
    <row r="36" spans="1:16" x14ac:dyDescent="0.25">
      <c r="A36" s="45">
        <v>2</v>
      </c>
      <c r="B36" s="48" t="s">
        <v>41</v>
      </c>
      <c r="C36" s="64">
        <f>C37+C38</f>
        <v>113107.28000000006</v>
      </c>
      <c r="D36" s="62">
        <f>C36/C35</f>
        <v>1</v>
      </c>
      <c r="E36" s="64">
        <f>E37+E38</f>
        <v>336031.16000000003</v>
      </c>
      <c r="F36" s="62">
        <f>E36/E35</f>
        <v>1</v>
      </c>
      <c r="G36" s="64">
        <f>G37+G38</f>
        <v>475698.55999999994</v>
      </c>
      <c r="H36" s="62">
        <f>G36/G35</f>
        <v>1</v>
      </c>
      <c r="I36" s="64">
        <f>I37+I38</f>
        <v>563209</v>
      </c>
      <c r="J36" s="62">
        <f>I36/I35</f>
        <v>1</v>
      </c>
      <c r="K36" s="64">
        <f>K37+K38</f>
        <v>589216</v>
      </c>
      <c r="L36" s="62">
        <f>K36/K35</f>
        <v>1</v>
      </c>
      <c r="M36" s="64">
        <f>M37+M38</f>
        <v>404568</v>
      </c>
      <c r="N36" s="62">
        <f>M36/M35</f>
        <v>1</v>
      </c>
      <c r="O36" s="71">
        <f>C36+E36+G36+I36+K36+M36</f>
        <v>2481830</v>
      </c>
      <c r="P36" s="62">
        <f>O36/O35</f>
        <v>1</v>
      </c>
    </row>
    <row r="37" spans="1:16" x14ac:dyDescent="0.25">
      <c r="A37" s="25" t="s">
        <v>42</v>
      </c>
      <c r="B37" s="49" t="s">
        <v>43</v>
      </c>
      <c r="C37" s="70">
        <f>C27*70%</f>
        <v>79175.096000000034</v>
      </c>
      <c r="D37" s="63">
        <f>C37/C36</f>
        <v>0.7</v>
      </c>
      <c r="E37" s="70">
        <f>D27*70%</f>
        <v>235221.81200000001</v>
      </c>
      <c r="F37" s="63">
        <f>E37/E36</f>
        <v>0.7</v>
      </c>
      <c r="G37" s="70">
        <f>E27*70%</f>
        <v>332988.99199999997</v>
      </c>
      <c r="H37" s="63">
        <f>G37/G36</f>
        <v>0.70000000000000007</v>
      </c>
      <c r="I37" s="70">
        <f>F27*70%</f>
        <v>394246.3</v>
      </c>
      <c r="J37" s="63">
        <f>I37/I36</f>
        <v>0.7</v>
      </c>
      <c r="K37" s="70">
        <f>G$27*70%</f>
        <v>412451.19999999995</v>
      </c>
      <c r="L37" s="63">
        <f>K37/K36</f>
        <v>0.7</v>
      </c>
      <c r="M37" s="70">
        <f>H27*70%</f>
        <v>283197.59999999998</v>
      </c>
      <c r="N37" s="63">
        <f>M37/M36</f>
        <v>0.7</v>
      </c>
      <c r="O37" s="72">
        <f>C37+E37+G37+I37+K37+M37</f>
        <v>1737281</v>
      </c>
      <c r="P37" s="63">
        <f>O37/O36</f>
        <v>0.7</v>
      </c>
    </row>
    <row r="38" spans="1:16" x14ac:dyDescent="0.25">
      <c r="A38" s="25" t="s">
        <v>44</v>
      </c>
      <c r="B38" s="50" t="s">
        <v>45</v>
      </c>
      <c r="C38" s="70">
        <f>C27*30%</f>
        <v>33932.184000000016</v>
      </c>
      <c r="D38" s="63">
        <f>C38/C36</f>
        <v>0.3</v>
      </c>
      <c r="E38" s="70">
        <f>D27*30%</f>
        <v>100809.34800000001</v>
      </c>
      <c r="F38" s="63">
        <f>E38/E36</f>
        <v>0.3</v>
      </c>
      <c r="G38" s="70">
        <f>E27*30%</f>
        <v>142709.568</v>
      </c>
      <c r="H38" s="63">
        <f>G38/G36</f>
        <v>0.30000000000000004</v>
      </c>
      <c r="I38" s="70">
        <f>F27*30%</f>
        <v>168962.69999999998</v>
      </c>
      <c r="J38" s="63">
        <f>I38/I36</f>
        <v>0.3</v>
      </c>
      <c r="K38" s="70">
        <f>G$27*30%</f>
        <v>176764.79999999999</v>
      </c>
      <c r="L38" s="63">
        <f>K38/K36</f>
        <v>0.3</v>
      </c>
      <c r="M38" s="70">
        <f>H27*30%</f>
        <v>121370.4</v>
      </c>
      <c r="N38" s="63">
        <f>M38/M36</f>
        <v>0.3</v>
      </c>
      <c r="O38" s="72">
        <f>C38+E38+G38+I38+K38+M38</f>
        <v>744549.00000000012</v>
      </c>
      <c r="P38" s="63">
        <f>O38/O36</f>
        <v>0.30000000000000004</v>
      </c>
    </row>
    <row r="39" spans="1:16" ht="31.5" x14ac:dyDescent="0.25">
      <c r="A39" s="51">
        <v>3</v>
      </c>
      <c r="B39" s="52" t="s">
        <v>46</v>
      </c>
      <c r="C39" s="64">
        <f>C40+C41</f>
        <v>0</v>
      </c>
      <c r="D39" s="62">
        <f>C39/C35</f>
        <v>0</v>
      </c>
      <c r="E39" s="64">
        <f>E40+E41</f>
        <v>0</v>
      </c>
      <c r="F39" s="62">
        <f>E39/E35</f>
        <v>0</v>
      </c>
      <c r="G39" s="64">
        <f>G40+G41</f>
        <v>0</v>
      </c>
      <c r="H39" s="62">
        <f>G39/G35</f>
        <v>0</v>
      </c>
      <c r="I39" s="64">
        <f>I40+I41</f>
        <v>0</v>
      </c>
      <c r="J39" s="62">
        <f>I39/I35</f>
        <v>0</v>
      </c>
      <c r="K39" s="64">
        <f>K40+K41</f>
        <v>0</v>
      </c>
      <c r="L39" s="62">
        <f>K39/K35</f>
        <v>0</v>
      </c>
      <c r="M39" s="70">
        <v>0</v>
      </c>
      <c r="N39" s="62">
        <f>M39/M35</f>
        <v>0</v>
      </c>
      <c r="O39" s="71">
        <f>C39+E39+G39+I39+K39+M39</f>
        <v>0</v>
      </c>
      <c r="P39" s="62">
        <f>O39/O35</f>
        <v>0</v>
      </c>
    </row>
    <row r="40" spans="1:16" x14ac:dyDescent="0.25">
      <c r="A40" s="53" t="s">
        <v>47</v>
      </c>
      <c r="B40" s="50" t="s">
        <v>48</v>
      </c>
      <c r="C40" s="70">
        <v>0</v>
      </c>
      <c r="D40" s="73"/>
      <c r="E40" s="70">
        <v>0</v>
      </c>
      <c r="F40" s="73"/>
      <c r="G40" s="70">
        <v>0</v>
      </c>
      <c r="H40" s="73"/>
      <c r="I40" s="70">
        <v>0</v>
      </c>
      <c r="J40" s="73"/>
      <c r="K40" s="70">
        <v>0</v>
      </c>
      <c r="L40" s="73"/>
      <c r="M40" s="70">
        <v>0</v>
      </c>
      <c r="N40" s="73"/>
      <c r="O40" s="72">
        <f t="shared" ref="O40:O41" si="5">C40+E40+G40+I40</f>
        <v>0</v>
      </c>
      <c r="P40" s="73"/>
    </row>
    <row r="41" spans="1:16" x14ac:dyDescent="0.25">
      <c r="A41" s="53" t="s">
        <v>49</v>
      </c>
      <c r="B41" s="50" t="s">
        <v>50</v>
      </c>
      <c r="C41" s="70">
        <v>0</v>
      </c>
      <c r="D41" s="74"/>
      <c r="E41" s="70">
        <v>0</v>
      </c>
      <c r="F41" s="74"/>
      <c r="G41" s="70">
        <v>0</v>
      </c>
      <c r="H41" s="74"/>
      <c r="I41" s="70">
        <v>0</v>
      </c>
      <c r="J41" s="74"/>
      <c r="K41" s="70">
        <v>0</v>
      </c>
      <c r="L41" s="74"/>
      <c r="M41" s="70">
        <v>0</v>
      </c>
      <c r="N41" s="74"/>
      <c r="O41" s="72">
        <f t="shared" si="5"/>
        <v>0</v>
      </c>
      <c r="P41" s="74"/>
    </row>
    <row r="42" spans="1:16" x14ac:dyDescent="0.25">
      <c r="A42" s="54"/>
      <c r="B42" s="55"/>
      <c r="C42" s="5"/>
      <c r="D42" s="56"/>
      <c r="E42" s="5"/>
      <c r="F42" s="56"/>
      <c r="G42" s="56"/>
      <c r="H42" s="56"/>
      <c r="I42" s="56"/>
      <c r="J42" s="5"/>
    </row>
    <row r="43" spans="1:16" x14ac:dyDescent="0.25">
      <c r="A43" s="57"/>
      <c r="B43" s="58"/>
      <c r="D43" s="77"/>
      <c r="F43" s="77"/>
      <c r="G43" s="59"/>
      <c r="H43" s="59"/>
      <c r="I43" s="59"/>
    </row>
    <row r="44" spans="1:16" x14ac:dyDescent="0.25">
      <c r="A44" s="57"/>
      <c r="B44" s="58"/>
      <c r="D44" s="77"/>
      <c r="F44" s="77"/>
      <c r="G44" s="59"/>
      <c r="H44" s="59"/>
      <c r="I44" s="59"/>
    </row>
    <row r="45" spans="1:16" x14ac:dyDescent="0.25">
      <c r="A45" s="31"/>
      <c r="B45" s="32"/>
      <c r="C45" s="33"/>
      <c r="D45" s="34"/>
      <c r="E45" s="34"/>
      <c r="F45" s="34"/>
      <c r="G45" s="34"/>
      <c r="H45" s="34"/>
      <c r="I45" s="34"/>
      <c r="J45" s="34"/>
    </row>
    <row r="46" spans="1:16" x14ac:dyDescent="0.25">
      <c r="A46" s="31"/>
      <c r="B46" s="32"/>
      <c r="C46" s="33"/>
      <c r="D46" s="34"/>
      <c r="E46" s="34"/>
      <c r="F46" s="34"/>
      <c r="G46" s="34"/>
      <c r="H46" s="34"/>
      <c r="I46" s="34"/>
      <c r="J46" s="34"/>
    </row>
    <row r="47" spans="1:16" x14ac:dyDescent="0.25">
      <c r="K47" s="8"/>
    </row>
    <row r="48" spans="1:16" x14ac:dyDescent="0.25">
      <c r="K48" s="8"/>
    </row>
    <row r="49" spans="1:15" x14ac:dyDescent="0.25">
      <c r="B49" s="1"/>
      <c r="C49" s="1"/>
      <c r="D49" s="1"/>
      <c r="E49" s="1"/>
      <c r="F49" s="1"/>
      <c r="G49" s="1"/>
      <c r="H49" s="1"/>
      <c r="I49" s="1"/>
      <c r="J49" s="1"/>
      <c r="K49" s="8"/>
    </row>
    <row r="50" spans="1:15" x14ac:dyDescent="0.25">
      <c r="B50" s="1"/>
      <c r="C50" s="1"/>
      <c r="D50" s="1"/>
      <c r="E50" s="1"/>
      <c r="F50" s="1"/>
      <c r="G50" s="1"/>
      <c r="H50" s="1"/>
      <c r="I50" s="1"/>
      <c r="J50" s="1"/>
    </row>
    <row r="51" spans="1:15" x14ac:dyDescent="0.25">
      <c r="B51" s="1"/>
      <c r="C51" s="1"/>
      <c r="D51" s="1"/>
      <c r="E51" s="1"/>
      <c r="F51" s="1"/>
      <c r="G51" s="1"/>
      <c r="H51" s="1"/>
      <c r="I51" s="1"/>
      <c r="J51" s="1"/>
      <c r="K51" s="8"/>
    </row>
    <row r="52" spans="1:15" s="2" customFormat="1" x14ac:dyDescent="0.25">
      <c r="N52" s="35"/>
    </row>
    <row r="53" spans="1:15" s="6" customFormat="1" x14ac:dyDescent="0.25"/>
    <row r="54" spans="1:15" s="6" customFormat="1" x14ac:dyDescent="0.25"/>
    <row r="55" spans="1:15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M55" s="3"/>
    </row>
    <row r="56" spans="1:15" x14ac:dyDescent="0.25">
      <c r="B56" s="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s="6" customFormat="1" x14ac:dyDescent="0.25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5">
      <c r="B58" s="1"/>
      <c r="C58" s="8"/>
      <c r="D58" s="8"/>
      <c r="E58" s="8"/>
      <c r="F58" s="8"/>
      <c r="G58" s="8"/>
      <c r="H58" s="8"/>
      <c r="I58" s="8"/>
      <c r="J58" s="8"/>
      <c r="K58" s="8"/>
      <c r="L58" s="8"/>
      <c r="M58" s="3"/>
      <c r="N58" s="8"/>
      <c r="O58" s="8"/>
    </row>
    <row r="59" spans="1:15" x14ac:dyDescent="0.25">
      <c r="B59" s="1"/>
      <c r="C59" s="1"/>
      <c r="D59" s="1"/>
      <c r="E59" s="1"/>
      <c r="F59" s="1"/>
      <c r="G59" s="1"/>
      <c r="H59" s="1"/>
      <c r="I59" s="1"/>
      <c r="J59" s="1"/>
      <c r="M59" s="60"/>
    </row>
    <row r="61" spans="1:15" ht="18.75" x14ac:dyDescent="0.25">
      <c r="A61" s="61"/>
    </row>
    <row r="63" spans="1:15" x14ac:dyDescent="0.25">
      <c r="B63" s="1"/>
      <c r="C63" s="1"/>
      <c r="D63" s="1"/>
      <c r="E63" s="1"/>
      <c r="F63" s="1"/>
      <c r="G63" s="1"/>
      <c r="H63" s="1"/>
      <c r="I63" s="1"/>
      <c r="J63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</sheetData>
  <mergeCells count="17">
    <mergeCell ref="M33:N33"/>
    <mergeCell ref="L40:L41"/>
    <mergeCell ref="N40:N41"/>
    <mergeCell ref="A1:P1"/>
    <mergeCell ref="A2:P2"/>
    <mergeCell ref="D43:D44"/>
    <mergeCell ref="F43:F44"/>
    <mergeCell ref="F40:F41"/>
    <mergeCell ref="P40:P41"/>
    <mergeCell ref="C33:D33"/>
    <mergeCell ref="E33:F33"/>
    <mergeCell ref="G33:H33"/>
    <mergeCell ref="I33:J33"/>
    <mergeCell ref="H40:H41"/>
    <mergeCell ref="J40:J41"/>
    <mergeCell ref="D40:D41"/>
    <mergeCell ref="K33:L33"/>
  </mergeCells>
  <pageMargins left="0.74803149606299213" right="0.74803149606299213" top="0.98425196850393704" bottom="0.98425196850393704" header="0.51181102362204722" footer="0.51181102362204722"/>
  <pageSetup paperSize="9" scale="60" fitToWidth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A9530149E6D647995539E7A0B89E3B" ma:contentTypeVersion="17" ma:contentTypeDescription="Create a new document." ma:contentTypeScope="" ma:versionID="08f23000f42460809633dd077a19e421">
  <xsd:schema xmlns:xsd="http://www.w3.org/2001/XMLSchema" xmlns:xs="http://www.w3.org/2001/XMLSchema" xmlns:p="http://schemas.microsoft.com/office/2006/metadata/properties" xmlns:ns2="90f65bec-117b-4ec2-83b8-dbdf58b29f23" xmlns:ns3="9b483750-598d-46a0-877d-052f8f804d23" targetNamespace="http://schemas.microsoft.com/office/2006/metadata/properties" ma:root="true" ma:fieldsID="b143e31a665b64ffc9ff01333238aede" ns2:_="" ns3:_="">
    <xsd:import namespace="90f65bec-117b-4ec2-83b8-dbdf58b29f23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  <xsd:element ref="ns2:Kommentaar" minOccurs="0"/>
                <xsd:element ref="ns2:Saat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65bec-117b-4ec2-83b8-dbdf58b29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Kommentaar" ma:index="22" nillable="true" ma:displayName="Kommentaar" ma:format="Dropdown" ma:internalName="Kommentaar">
      <xsd:simpleType>
        <xsd:restriction base="dms:Note">
          <xsd:maxLength value="255"/>
        </xsd:restriction>
      </xsd:simpleType>
    </xsd:element>
    <xsd:element name="Saatja" ma:index="23" nillable="true" ma:displayName="Saatja" ma:format="Dropdown" ma:internalName="Saatj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a8002c-a323-400f-914b-e14a16ae7c42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f65bec-117b-4ec2-83b8-dbdf58b29f23">
      <Terms xmlns="http://schemas.microsoft.com/office/infopath/2007/PartnerControls"/>
    </lcf76f155ced4ddcb4097134ff3c332f>
    <Kommentaar xmlns="90f65bec-117b-4ec2-83b8-dbdf58b29f23" xsi:nil="true"/>
    <Saatja xmlns="90f65bec-117b-4ec2-83b8-dbdf58b29f23" xsi:nil="true"/>
    <TaxCatchAll xmlns="9b483750-598d-46a0-877d-052f8f804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91D490-DFFE-4963-ABFB-B2921DEC8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f65bec-117b-4ec2-83b8-dbdf58b29f23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0B5F70-3814-4A26-B224-09F04F958F66}">
  <ds:schemaRefs>
    <ds:schemaRef ds:uri="http://schemas.microsoft.com/office/2006/metadata/properties"/>
    <ds:schemaRef ds:uri="http://schemas.microsoft.com/office/infopath/2007/PartnerControls"/>
    <ds:schemaRef ds:uri="90f65bec-117b-4ec2-83b8-dbdf58b29f23"/>
    <ds:schemaRef ds:uri="9b483750-598d-46a0-877d-052f8f804d23"/>
  </ds:schemaRefs>
</ds:datastoreItem>
</file>

<file path=customXml/itemProps3.xml><?xml version="1.0" encoding="utf-8"?>
<ds:datastoreItem xmlns:ds="http://schemas.openxmlformats.org/officeDocument/2006/customXml" ds:itemID="{162F4929-CA62-43AD-ADE2-EF3B598100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Lisa 1</vt:lpstr>
      <vt:lpstr>'Lisa 1'!Prindiala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 Mand</dc:creator>
  <cp:keywords/>
  <dc:description/>
  <cp:lastModifiedBy>Pille Penk - MKM</cp:lastModifiedBy>
  <cp:revision/>
  <dcterms:created xsi:type="dcterms:W3CDTF">2017-04-27T10:24:37Z</dcterms:created>
  <dcterms:modified xsi:type="dcterms:W3CDTF">2026-07-29T15:37:12Z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0x010100A8A9530149E6D647995539E7A0B89E3B</vt:lpwstr>
  </property>
  <property fmtid="{D5CDD505-2E9C-101B-9397-08002B2CF9AE}" pid="3" name="_dlc_DocIdItemGuid">
    <vt:lpwstr>652496c0-b71b-4567-9649-c40ffc9f4652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2025-07-01T10:05:04Z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15695b16-31e5-48a2-a6ae-c16ff1a88bbc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MediaServiceImageTags">
    <vt:lpwstr/>
  </property>
</Properties>
</file>