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kas.sharepoint.com/Kliendisuhted/ri ja halduslepingud/YLEP 2024/SIM/PPA/Saatse kordon, Ulitina/"/>
    </mc:Choice>
  </mc:AlternateContent>
  <xr:revisionPtr revIDLastSave="48" documentId="8_{C2969DE8-500F-4823-B0D2-A447F30E1EAD}" xr6:coauthVersionLast="47" xr6:coauthVersionMax="47" xr10:uidLastSave="{A49B5A18-329A-499C-B866-62D646E7D860}"/>
  <bookViews>
    <workbookView xWindow="-120" yWindow="-120" windowWidth="29040" windowHeight="17640" activeTab="3" xr2:uid="{00000000-000D-0000-FFFF-FFFF00000000}"/>
  </bookViews>
  <sheets>
    <sheet name="Lisa 3" sheetId="4" r:id="rId1"/>
    <sheet name="Annuiteetgraafik (bilansiline)" sheetId="5" r:id="rId2"/>
    <sheet name="Annuiteetgraafik (lisa nr 6.2)" sheetId="9" r:id="rId3"/>
    <sheet name="Annuiteetgraafik (lisa nr 6.8)" sheetId="13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4" l="1"/>
  <c r="E23" i="4"/>
  <c r="E19" i="4"/>
  <c r="E18" i="4"/>
  <c r="E17" i="4"/>
  <c r="F16" i="4"/>
  <c r="E15" i="4"/>
  <c r="E13" i="4"/>
  <c r="B15" i="13"/>
  <c r="D8" i="13"/>
  <c r="D9" i="13" s="1"/>
  <c r="E15" i="13" l="1"/>
  <c r="G15" i="13" s="1"/>
  <c r="D15" i="13"/>
  <c r="F15" i="13" s="1"/>
  <c r="F14" i="4" s="1"/>
  <c r="E14" i="4" s="1"/>
  <c r="C15" i="13"/>
  <c r="A15" i="13"/>
  <c r="B16" i="13"/>
  <c r="B17" i="13" l="1"/>
  <c r="D16" i="13"/>
  <c r="E16" i="13"/>
  <c r="F16" i="13" s="1"/>
  <c r="C16" i="13"/>
  <c r="A16" i="13"/>
  <c r="G16" i="13" l="1"/>
  <c r="C17" i="13"/>
  <c r="A17" i="13"/>
  <c r="B18" i="13"/>
  <c r="D17" i="13"/>
  <c r="F17" i="13" s="1"/>
  <c r="E17" i="13"/>
  <c r="G17" i="13" s="1"/>
  <c r="E18" i="13" l="1"/>
  <c r="A18" i="13"/>
  <c r="D18" i="13"/>
  <c r="B19" i="13"/>
  <c r="C18" i="13"/>
  <c r="G18" i="13" l="1"/>
  <c r="F18" i="13"/>
  <c r="A19" i="13"/>
  <c r="B20" i="13"/>
  <c r="E19" i="13"/>
  <c r="D19" i="13"/>
  <c r="F19" i="13" s="1"/>
  <c r="C19" i="13"/>
  <c r="G19" i="13" s="1"/>
  <c r="E20" i="13" l="1"/>
  <c r="D20" i="13"/>
  <c r="F20" i="13" s="1"/>
  <c r="C20" i="13"/>
  <c r="G20" i="13" s="1"/>
  <c r="A20" i="13"/>
  <c r="B21" i="13"/>
  <c r="E21" i="13" l="1"/>
  <c r="D21" i="13"/>
  <c r="B22" i="13"/>
  <c r="F21" i="13"/>
  <c r="C21" i="13"/>
  <c r="G21" i="13" s="1"/>
  <c r="A21" i="13"/>
  <c r="D22" i="13" l="1"/>
  <c r="C22" i="13"/>
  <c r="B23" i="13"/>
  <c r="A22" i="13"/>
  <c r="E22" i="13"/>
  <c r="G22" i="13" s="1"/>
  <c r="F22" i="13" l="1"/>
  <c r="B24" i="13"/>
  <c r="C23" i="13"/>
  <c r="E23" i="13"/>
  <c r="D23" i="13"/>
  <c r="F23" i="13" s="1"/>
  <c r="A23" i="13"/>
  <c r="G23" i="13" l="1"/>
  <c r="A24" i="13"/>
  <c r="B25" i="13"/>
  <c r="E24" i="13"/>
  <c r="C24" i="13"/>
  <c r="D24" i="13"/>
  <c r="F24" i="13" s="1"/>
  <c r="G24" i="13" l="1"/>
  <c r="E25" i="13"/>
  <c r="D25" i="13"/>
  <c r="F25" i="13" s="1"/>
  <c r="C25" i="13"/>
  <c r="G25" i="13" s="1"/>
  <c r="A25" i="13"/>
  <c r="B26" i="13"/>
  <c r="E26" i="13" l="1"/>
  <c r="B27" i="13"/>
  <c r="D26" i="13"/>
  <c r="F26" i="13" s="1"/>
  <c r="A26" i="13"/>
  <c r="C26" i="13"/>
  <c r="G26" i="13" s="1"/>
  <c r="E27" i="13" l="1"/>
  <c r="D27" i="13"/>
  <c r="C27" i="13"/>
  <c r="F27" i="13"/>
  <c r="A27" i="13"/>
  <c r="B28" i="13"/>
  <c r="G27" i="13"/>
  <c r="B29" i="13" l="1"/>
  <c r="D28" i="13"/>
  <c r="C28" i="13"/>
  <c r="G28" i="13" s="1"/>
  <c r="E28" i="13"/>
  <c r="F28" i="13" s="1"/>
  <c r="A28" i="13"/>
  <c r="C29" i="13" l="1"/>
  <c r="B30" i="13"/>
  <c r="A29" i="13"/>
  <c r="D29" i="13"/>
  <c r="E29" i="13"/>
  <c r="G29" i="13" s="1"/>
  <c r="F29" i="13" l="1"/>
  <c r="B31" i="13"/>
  <c r="E30" i="13"/>
  <c r="D30" i="13"/>
  <c r="F30" i="13" s="1"/>
  <c r="A30" i="13"/>
  <c r="C30" i="13"/>
  <c r="G30" i="13" s="1"/>
  <c r="A31" i="13" l="1"/>
  <c r="B32" i="13"/>
  <c r="E31" i="13"/>
  <c r="D31" i="13"/>
  <c r="F31" i="13" s="1"/>
  <c r="C31" i="13"/>
  <c r="G31" i="13" s="1"/>
  <c r="E32" i="13" l="1"/>
  <c r="D32" i="13"/>
  <c r="C32" i="13"/>
  <c r="G32" i="13" s="1"/>
  <c r="A32" i="13"/>
  <c r="B33" i="13"/>
  <c r="F32" i="13" l="1"/>
  <c r="B34" i="13"/>
  <c r="E33" i="13"/>
  <c r="D33" i="13"/>
  <c r="F33" i="13" s="1"/>
  <c r="C33" i="13"/>
  <c r="G33" i="13" s="1"/>
  <c r="A33" i="13"/>
  <c r="D34" i="13" l="1"/>
  <c r="C34" i="13"/>
  <c r="B35" i="13"/>
  <c r="A34" i="13"/>
  <c r="E34" i="13"/>
  <c r="G34" i="13" s="1"/>
  <c r="F34" i="13" l="1"/>
  <c r="B36" i="13"/>
  <c r="E35" i="13"/>
  <c r="D35" i="13"/>
  <c r="F35" i="13" s="1"/>
  <c r="C35" i="13"/>
  <c r="G35" i="13" s="1"/>
  <c r="A35" i="13"/>
  <c r="A36" i="13" l="1"/>
  <c r="C36" i="13"/>
  <c r="B37" i="13"/>
  <c r="E36" i="13"/>
  <c r="G36" i="13" s="1"/>
  <c r="D36" i="13"/>
  <c r="F36" i="13" s="1"/>
  <c r="A37" i="13" l="1"/>
  <c r="E37" i="13"/>
  <c r="D37" i="13"/>
  <c r="F37" i="13" s="1"/>
  <c r="C37" i="13"/>
  <c r="G37" i="13" s="1"/>
  <c r="B38" i="13"/>
  <c r="E38" i="13" l="1"/>
  <c r="B39" i="13"/>
  <c r="D38" i="13"/>
  <c r="F38" i="13" s="1"/>
  <c r="A38" i="13"/>
  <c r="C38" i="13"/>
  <c r="G38" i="13" s="1"/>
  <c r="E39" i="13" l="1"/>
  <c r="D39" i="13"/>
  <c r="F39" i="13" s="1"/>
  <c r="C39" i="13"/>
  <c r="A39" i="13"/>
  <c r="B40" i="13"/>
  <c r="G39" i="13"/>
  <c r="B41" i="13" l="1"/>
  <c r="D40" i="13"/>
  <c r="C40" i="13"/>
  <c r="E40" i="13"/>
  <c r="A40" i="13"/>
  <c r="G40" i="13" l="1"/>
  <c r="C41" i="13" s="1"/>
  <c r="F40" i="13"/>
  <c r="B42" i="13"/>
  <c r="A41" i="13"/>
  <c r="D41" i="13"/>
  <c r="E41" i="13"/>
  <c r="F41" i="13" l="1"/>
  <c r="G41" i="13"/>
  <c r="A42" i="13"/>
  <c r="E42" i="13"/>
  <c r="D42" i="13"/>
  <c r="F42" i="13" s="1"/>
  <c r="C42" i="13"/>
  <c r="G42" i="13" s="1"/>
  <c r="B43" i="13"/>
  <c r="A43" i="13" l="1"/>
  <c r="B44" i="13"/>
  <c r="E43" i="13"/>
  <c r="D43" i="13"/>
  <c r="C43" i="13"/>
  <c r="G43" i="13" l="1"/>
  <c r="F43" i="13"/>
  <c r="E44" i="13"/>
  <c r="D44" i="13"/>
  <c r="C44" i="13"/>
  <c r="G44" i="13" s="1"/>
  <c r="A44" i="13"/>
  <c r="B45" i="13"/>
  <c r="F44" i="13" l="1"/>
  <c r="E45" i="13"/>
  <c r="B46" i="13"/>
  <c r="D45" i="13"/>
  <c r="C45" i="13"/>
  <c r="A45" i="13"/>
  <c r="F45" i="13" l="1"/>
  <c r="G45" i="13"/>
  <c r="D46" i="13"/>
  <c r="C46" i="13"/>
  <c r="G46" i="13" s="1"/>
  <c r="A46" i="13"/>
  <c r="B47" i="13"/>
  <c r="E46" i="13"/>
  <c r="F46" i="13"/>
  <c r="B48" i="13" l="1"/>
  <c r="E47" i="13"/>
  <c r="D47" i="13"/>
  <c r="C47" i="13"/>
  <c r="A47" i="13"/>
  <c r="F47" i="13" l="1"/>
  <c r="G47" i="13"/>
  <c r="A48" i="13"/>
  <c r="B49" i="13"/>
  <c r="E48" i="13"/>
  <c r="C48" i="13"/>
  <c r="G48" i="13" s="1"/>
  <c r="D48" i="13"/>
  <c r="F48" i="13" s="1"/>
  <c r="E49" i="13" l="1"/>
  <c r="D49" i="13"/>
  <c r="F49" i="13" s="1"/>
  <c r="C49" i="13"/>
  <c r="G49" i="13" s="1"/>
  <c r="A49" i="13"/>
  <c r="B50" i="13"/>
  <c r="A50" i="13" l="1"/>
  <c r="B51" i="13"/>
  <c r="E50" i="13"/>
  <c r="D50" i="13"/>
  <c r="F50" i="13" s="1"/>
  <c r="C50" i="13"/>
  <c r="G50" i="13" s="1"/>
  <c r="E51" i="13" l="1"/>
  <c r="D51" i="13"/>
  <c r="F51" i="13" s="1"/>
  <c r="C51" i="13"/>
  <c r="A51" i="13"/>
  <c r="B52" i="13"/>
  <c r="G51" i="13"/>
  <c r="B53" i="13" l="1"/>
  <c r="E52" i="13"/>
  <c r="C52" i="13"/>
  <c r="G52" i="13" s="1"/>
  <c r="D52" i="13"/>
  <c r="F52" i="13" s="1"/>
  <c r="A52" i="13"/>
  <c r="C53" i="13" l="1"/>
  <c r="A53" i="13"/>
  <c r="B54" i="13"/>
  <c r="D53" i="13"/>
  <c r="E53" i="13"/>
  <c r="F53" i="13" s="1"/>
  <c r="G53" i="13" l="1"/>
  <c r="A54" i="13"/>
  <c r="E54" i="13"/>
  <c r="D54" i="13"/>
  <c r="F54" i="13" s="1"/>
  <c r="C54" i="13"/>
  <c r="G54" i="13" s="1"/>
  <c r="B55" i="13"/>
  <c r="A55" i="13" l="1"/>
  <c r="B56" i="13"/>
  <c r="E55" i="13"/>
  <c r="D55" i="13"/>
  <c r="F55" i="13" s="1"/>
  <c r="C55" i="13"/>
  <c r="G55" i="13" s="1"/>
  <c r="E56" i="13" l="1"/>
  <c r="D56" i="13"/>
  <c r="F56" i="13" s="1"/>
  <c r="C56" i="13"/>
  <c r="G56" i="13" s="1"/>
  <c r="A56" i="13"/>
  <c r="B57" i="13"/>
  <c r="E57" i="13" l="1"/>
  <c r="D57" i="13"/>
  <c r="F57" i="13" s="1"/>
  <c r="B58" i="13"/>
  <c r="C57" i="13"/>
  <c r="G57" i="13" s="1"/>
  <c r="A57" i="13"/>
  <c r="D58" i="13" l="1"/>
  <c r="C58" i="13"/>
  <c r="A58" i="13"/>
  <c r="B59" i="13"/>
  <c r="E58" i="13"/>
  <c r="G58" i="13" s="1"/>
  <c r="F58" i="13"/>
  <c r="B60" i="13" l="1"/>
  <c r="C59" i="13"/>
  <c r="E59" i="13"/>
  <c r="G59" i="13" s="1"/>
  <c r="D59" i="13"/>
  <c r="F59" i="13" s="1"/>
  <c r="A59" i="13"/>
  <c r="A60" i="13" l="1"/>
  <c r="B61" i="13"/>
  <c r="E60" i="13"/>
  <c r="C60" i="13"/>
  <c r="D60" i="13"/>
  <c r="F60" i="13" s="1"/>
  <c r="G60" i="13" l="1"/>
  <c r="E61" i="13"/>
  <c r="A61" i="13"/>
  <c r="D61" i="13"/>
  <c r="F61" i="13" s="1"/>
  <c r="C61" i="13"/>
  <c r="G61" i="13" s="1"/>
  <c r="B62" i="13"/>
  <c r="B63" i="13" l="1"/>
  <c r="E62" i="13"/>
  <c r="D62" i="13"/>
  <c r="F62" i="13" s="1"/>
  <c r="A62" i="13"/>
  <c r="C62" i="13"/>
  <c r="G62" i="13" s="1"/>
  <c r="C63" i="13" l="1"/>
  <c r="E63" i="13"/>
  <c r="D63" i="13"/>
  <c r="F63" i="13" s="1"/>
  <c r="A63" i="13"/>
  <c r="B64" i="13"/>
  <c r="G63" i="13"/>
  <c r="D64" i="13" l="1"/>
  <c r="B65" i="13"/>
  <c r="E64" i="13"/>
  <c r="F64" i="13" s="1"/>
  <c r="C64" i="13"/>
  <c r="G64" i="13" s="1"/>
  <c r="A64" i="13"/>
  <c r="A65" i="13" l="1"/>
  <c r="E65" i="13"/>
  <c r="D65" i="13"/>
  <c r="F65" i="13" s="1"/>
  <c r="C65" i="13"/>
  <c r="G65" i="13" s="1"/>
  <c r="B66" i="13"/>
  <c r="E66" i="13" l="1"/>
  <c r="B67" i="13"/>
  <c r="D66" i="13"/>
  <c r="C66" i="13"/>
  <c r="A66" i="13"/>
  <c r="G66" i="13" l="1"/>
  <c r="C67" i="13" s="1"/>
  <c r="G67" i="13" s="1"/>
  <c r="F66" i="13"/>
  <c r="E67" i="13"/>
  <c r="D67" i="13"/>
  <c r="F67" i="13" s="1"/>
  <c r="A67" i="13"/>
  <c r="B68" i="13"/>
  <c r="D68" i="13" l="1"/>
  <c r="F68" i="13" s="1"/>
  <c r="C68" i="13"/>
  <c r="B69" i="13"/>
  <c r="E68" i="13"/>
  <c r="G68" i="13" s="1"/>
  <c r="A68" i="13"/>
  <c r="B70" i="13" l="1"/>
  <c r="E69" i="13"/>
  <c r="D69" i="13"/>
  <c r="C69" i="13"/>
  <c r="G69" i="13" s="1"/>
  <c r="A69" i="13"/>
  <c r="F69" i="13" l="1"/>
  <c r="A70" i="13"/>
  <c r="B71" i="13"/>
  <c r="E70" i="13"/>
  <c r="D70" i="13"/>
  <c r="C70" i="13"/>
  <c r="G70" i="13" l="1"/>
  <c r="F70" i="13"/>
  <c r="E71" i="13"/>
  <c r="D71" i="13"/>
  <c r="F71" i="13" s="1"/>
  <c r="C71" i="13"/>
  <c r="G71" i="13" s="1"/>
  <c r="A71" i="13"/>
  <c r="B72" i="13"/>
  <c r="A72" i="13" l="1"/>
  <c r="B73" i="13"/>
  <c r="E72" i="13"/>
  <c r="D72" i="13"/>
  <c r="F72" i="13" s="1"/>
  <c r="C72" i="13"/>
  <c r="G72" i="13" s="1"/>
  <c r="E73" i="13" l="1"/>
  <c r="D73" i="13"/>
  <c r="F73" i="13" s="1"/>
  <c r="C73" i="13"/>
  <c r="A73" i="13"/>
  <c r="B74" i="13"/>
  <c r="G73" i="13" l="1"/>
  <c r="C74" i="13" s="1"/>
  <c r="G74" i="13" s="1"/>
  <c r="B75" i="13"/>
  <c r="A74" i="13"/>
  <c r="E74" i="13"/>
  <c r="D74" i="13"/>
  <c r="F74" i="13" s="1"/>
  <c r="C75" i="13" l="1"/>
  <c r="G75" i="13"/>
  <c r="F75" i="13"/>
  <c r="E75" i="13"/>
  <c r="D75" i="13"/>
  <c r="A75" i="13"/>
  <c r="B76" i="13"/>
  <c r="G76" i="13" l="1"/>
  <c r="F76" i="13"/>
  <c r="A76" i="13"/>
  <c r="B77" i="13"/>
  <c r="E76" i="13"/>
  <c r="D76" i="13"/>
  <c r="C76" i="13"/>
  <c r="A77" i="13" l="1"/>
  <c r="B78" i="13"/>
  <c r="G77" i="13"/>
  <c r="F77" i="13"/>
  <c r="E77" i="13"/>
  <c r="D77" i="13"/>
  <c r="C77" i="13"/>
  <c r="F78" i="13" l="1"/>
  <c r="E78" i="13"/>
  <c r="D78" i="13"/>
  <c r="A78" i="13"/>
  <c r="C78" i="13"/>
  <c r="B79" i="13"/>
  <c r="G78" i="13"/>
  <c r="B80" i="13" l="1"/>
  <c r="C79" i="13"/>
  <c r="G79" i="13"/>
  <c r="F79" i="13"/>
  <c r="E79" i="13"/>
  <c r="D79" i="13"/>
  <c r="A79" i="13"/>
  <c r="D80" i="13" l="1"/>
  <c r="C80" i="13"/>
  <c r="F80" i="13"/>
  <c r="E80" i="13"/>
  <c r="A80" i="13"/>
  <c r="G80" i="13"/>
  <c r="B81" i="13"/>
  <c r="B82" i="13" l="1"/>
  <c r="G81" i="13"/>
  <c r="D81" i="13"/>
  <c r="F81" i="13"/>
  <c r="E81" i="13"/>
  <c r="C81" i="13"/>
  <c r="A81" i="13"/>
  <c r="A82" i="13" l="1"/>
  <c r="G82" i="13"/>
  <c r="F82" i="13"/>
  <c r="E82" i="13"/>
  <c r="D82" i="13"/>
  <c r="C82" i="13"/>
  <c r="B83" i="13"/>
  <c r="G83" i="13" l="1"/>
  <c r="F83" i="13"/>
  <c r="E83" i="13"/>
  <c r="B84" i="13"/>
  <c r="D83" i="13"/>
  <c r="A83" i="13"/>
  <c r="C83" i="13"/>
  <c r="B85" i="13" l="1"/>
  <c r="G84" i="13"/>
  <c r="F84" i="13"/>
  <c r="A84" i="13"/>
  <c r="E84" i="13"/>
  <c r="D84" i="13"/>
  <c r="C84" i="13"/>
  <c r="E85" i="13" l="1"/>
  <c r="D85" i="13"/>
  <c r="C85" i="13"/>
  <c r="A85" i="13"/>
  <c r="F85" i="13"/>
  <c r="G85" i="13"/>
  <c r="B86" i="13"/>
  <c r="B87" i="13" l="1"/>
  <c r="G86" i="13"/>
  <c r="F86" i="13"/>
  <c r="D86" i="13"/>
  <c r="E86" i="13"/>
  <c r="C86" i="13"/>
  <c r="A86" i="13"/>
  <c r="C87" i="13" l="1"/>
  <c r="A87" i="13"/>
  <c r="B88" i="13"/>
  <c r="G87" i="13"/>
  <c r="F87" i="13"/>
  <c r="E87" i="13"/>
  <c r="D87" i="13"/>
  <c r="G88" i="13" l="1"/>
  <c r="F88" i="13"/>
  <c r="E88" i="13"/>
  <c r="D88" i="13"/>
  <c r="A88" i="13"/>
  <c r="C88" i="13"/>
  <c r="B89" i="13"/>
  <c r="A89" i="13" l="1"/>
  <c r="B90" i="13"/>
  <c r="E89" i="13"/>
  <c r="G89" i="13"/>
  <c r="F89" i="13"/>
  <c r="D89" i="13"/>
  <c r="C89" i="13"/>
  <c r="F90" i="13" l="1"/>
  <c r="E90" i="13"/>
  <c r="D90" i="13"/>
  <c r="C90" i="13"/>
  <c r="B91" i="13"/>
  <c r="G90" i="13"/>
  <c r="A90" i="13"/>
  <c r="B92" i="13" l="1"/>
  <c r="G91" i="13"/>
  <c r="C91" i="13"/>
  <c r="A91" i="13"/>
  <c r="F91" i="13"/>
  <c r="D91" i="13"/>
  <c r="E91" i="13"/>
  <c r="D92" i="13" l="1"/>
  <c r="C92" i="13"/>
  <c r="A92" i="13"/>
  <c r="B93" i="13"/>
  <c r="F92" i="13"/>
  <c r="G92" i="13"/>
  <c r="E92" i="13"/>
  <c r="B94" i="13" l="1"/>
  <c r="G93" i="13"/>
  <c r="F93" i="13"/>
  <c r="E93" i="13"/>
  <c r="D93" i="13"/>
  <c r="C93" i="13"/>
  <c r="A93" i="13"/>
  <c r="A94" i="13" l="1"/>
  <c r="D94" i="13"/>
  <c r="C94" i="13"/>
  <c r="B95" i="13"/>
  <c r="E94" i="13"/>
  <c r="G94" i="13"/>
  <c r="F94" i="13"/>
  <c r="G95" i="13" l="1"/>
  <c r="F95" i="13"/>
  <c r="E95" i="13"/>
  <c r="D95" i="13"/>
  <c r="C95" i="13"/>
  <c r="B96" i="13"/>
  <c r="A95" i="13"/>
  <c r="B97" i="13" l="1"/>
  <c r="G96" i="13"/>
  <c r="F96" i="13"/>
  <c r="E96" i="13"/>
  <c r="D96" i="13"/>
  <c r="C96" i="13"/>
  <c r="A96" i="13"/>
  <c r="E97" i="13" l="1"/>
  <c r="D97" i="13"/>
  <c r="C97" i="13"/>
  <c r="A97" i="13"/>
  <c r="B98" i="13"/>
  <c r="F97" i="13"/>
  <c r="G97" i="13"/>
  <c r="B99" i="13" l="1"/>
  <c r="G98" i="13"/>
  <c r="F98" i="13"/>
  <c r="C98" i="13"/>
  <c r="E98" i="13"/>
  <c r="D98" i="13"/>
  <c r="A98" i="13"/>
  <c r="C99" i="13" l="1"/>
  <c r="A99" i="13"/>
  <c r="G99" i="13"/>
  <c r="F99" i="13"/>
  <c r="E99" i="13"/>
  <c r="D99" i="13"/>
  <c r="B100" i="13"/>
  <c r="G100" i="13" l="1"/>
  <c r="F100" i="13"/>
  <c r="E100" i="13"/>
  <c r="D100" i="13"/>
  <c r="C100" i="13"/>
  <c r="A100" i="13"/>
  <c r="B101" i="13"/>
  <c r="A101" i="13" l="1"/>
  <c r="B102" i="13"/>
  <c r="E101" i="13"/>
  <c r="F101" i="13"/>
  <c r="G101" i="13"/>
  <c r="D101" i="13"/>
  <c r="C101" i="13"/>
  <c r="F102" i="13" l="1"/>
  <c r="E102" i="13"/>
  <c r="D102" i="13"/>
  <c r="C102" i="13"/>
  <c r="A102" i="13"/>
  <c r="B103" i="13"/>
  <c r="G102" i="13"/>
  <c r="B104" i="13" l="1"/>
  <c r="G103" i="13"/>
  <c r="F103" i="13"/>
  <c r="C103" i="13"/>
  <c r="E103" i="13"/>
  <c r="D103" i="13"/>
  <c r="A103" i="13"/>
  <c r="D104" i="13" l="1"/>
  <c r="C104" i="13"/>
  <c r="A104" i="13"/>
  <c r="E104" i="13"/>
  <c r="B105" i="13"/>
  <c r="F104" i="13"/>
  <c r="G104" i="13"/>
  <c r="B106" i="13" l="1"/>
  <c r="G105" i="13"/>
  <c r="F105" i="13"/>
  <c r="E105" i="13"/>
  <c r="D105" i="13"/>
  <c r="A105" i="13"/>
  <c r="C105" i="13"/>
  <c r="A106" i="13" l="1"/>
  <c r="B107" i="13"/>
  <c r="F106" i="13"/>
  <c r="C106" i="13"/>
  <c r="G106" i="13"/>
  <c r="E106" i="13"/>
  <c r="D106" i="13"/>
  <c r="G107" i="13" l="1"/>
  <c r="F107" i="13"/>
  <c r="E107" i="13"/>
  <c r="D107" i="13"/>
  <c r="C107" i="13"/>
  <c r="B108" i="13"/>
  <c r="A107" i="13"/>
  <c r="B109" i="13" l="1"/>
  <c r="G108" i="13"/>
  <c r="D108" i="13"/>
  <c r="C108" i="13"/>
  <c r="A108" i="13"/>
  <c r="E108" i="13"/>
  <c r="F108" i="13"/>
  <c r="E109" i="13" l="1"/>
  <c r="D109" i="13"/>
  <c r="C109" i="13"/>
  <c r="A109" i="13"/>
  <c r="B110" i="13"/>
  <c r="G109" i="13"/>
  <c r="F109" i="13"/>
  <c r="B111" i="13" l="1"/>
  <c r="G110" i="13"/>
  <c r="F110" i="13"/>
  <c r="E110" i="13"/>
  <c r="A110" i="13"/>
  <c r="D110" i="13"/>
  <c r="C110" i="13"/>
  <c r="C111" i="13" l="1"/>
  <c r="A111" i="13"/>
  <c r="G111" i="13"/>
  <c r="B112" i="13"/>
  <c r="F111" i="13"/>
  <c r="E111" i="13"/>
  <c r="D111" i="13"/>
  <c r="G112" i="13" l="1"/>
  <c r="F112" i="13"/>
  <c r="E112" i="13"/>
  <c r="D112" i="13"/>
  <c r="C112" i="13"/>
  <c r="A112" i="13"/>
  <c r="B113" i="13"/>
  <c r="A113" i="13" l="1"/>
  <c r="B114" i="13"/>
  <c r="E113" i="13"/>
  <c r="G113" i="13"/>
  <c r="F113" i="13"/>
  <c r="D113" i="13"/>
  <c r="C113" i="13"/>
  <c r="F114" i="13" l="1"/>
  <c r="E114" i="13"/>
  <c r="D114" i="13"/>
  <c r="C114" i="13"/>
  <c r="A114" i="13"/>
  <c r="G114" i="13"/>
  <c r="B115" i="13"/>
  <c r="B116" i="13" l="1"/>
  <c r="G115" i="13"/>
  <c r="F115" i="13"/>
  <c r="C115" i="13"/>
  <c r="E115" i="13"/>
  <c r="D115" i="13"/>
  <c r="A115" i="13"/>
  <c r="D116" i="13" l="1"/>
  <c r="C116" i="13"/>
  <c r="A116" i="13"/>
  <c r="E116" i="13"/>
  <c r="B117" i="13"/>
  <c r="G116" i="13"/>
  <c r="F116" i="13"/>
  <c r="B118" i="13" l="1"/>
  <c r="G117" i="13"/>
  <c r="F117" i="13"/>
  <c r="E117" i="13"/>
  <c r="D117" i="13"/>
  <c r="A117" i="13"/>
  <c r="C117" i="13"/>
  <c r="A118" i="13" l="1"/>
  <c r="B119" i="13"/>
  <c r="F118" i="13"/>
  <c r="C118" i="13"/>
  <c r="G118" i="13"/>
  <c r="E118" i="13"/>
  <c r="D118" i="13"/>
  <c r="G119" i="13" l="1"/>
  <c r="F119" i="13"/>
  <c r="E119" i="13"/>
  <c r="D119" i="13"/>
  <c r="C119" i="13"/>
  <c r="A119" i="13"/>
  <c r="B120" i="13"/>
  <c r="B121" i="13" l="1"/>
  <c r="G120" i="13"/>
  <c r="D120" i="13"/>
  <c r="A120" i="13"/>
  <c r="F120" i="13"/>
  <c r="E120" i="13"/>
  <c r="C120" i="13"/>
  <c r="E121" i="13" l="1"/>
  <c r="D121" i="13"/>
  <c r="C121" i="13"/>
  <c r="A121" i="13"/>
  <c r="B122" i="13"/>
  <c r="F121" i="13"/>
  <c r="G121" i="13"/>
  <c r="B123" i="13" l="1"/>
  <c r="G122" i="13"/>
  <c r="F122" i="13"/>
  <c r="E122" i="13"/>
  <c r="C122" i="13"/>
  <c r="A122" i="13"/>
  <c r="D122" i="13"/>
  <c r="C123" i="13" l="1"/>
  <c r="A123" i="13"/>
  <c r="G123" i="13"/>
  <c r="D123" i="13"/>
  <c r="B124" i="13"/>
  <c r="F123" i="13"/>
  <c r="E123" i="13"/>
  <c r="G124" i="13" l="1"/>
  <c r="F124" i="13"/>
  <c r="E124" i="13"/>
  <c r="D124" i="13"/>
  <c r="C124" i="13"/>
  <c r="B125" i="13"/>
  <c r="A124" i="13"/>
  <c r="A125" i="13" l="1"/>
  <c r="B126" i="13"/>
  <c r="E125" i="13"/>
  <c r="G125" i="13"/>
  <c r="F125" i="13"/>
  <c r="D125" i="13"/>
  <c r="C125" i="13"/>
  <c r="F126" i="13" l="1"/>
  <c r="E126" i="13"/>
  <c r="D126" i="13"/>
  <c r="C126" i="13"/>
  <c r="A126" i="13"/>
  <c r="B127" i="13"/>
  <c r="G126" i="13"/>
  <c r="B128" i="13" l="1"/>
  <c r="G127" i="13"/>
  <c r="F127" i="13"/>
  <c r="C127" i="13"/>
  <c r="A127" i="13"/>
  <c r="E127" i="13"/>
  <c r="D127" i="13"/>
  <c r="D128" i="13" l="1"/>
  <c r="C128" i="13"/>
  <c r="A128" i="13"/>
  <c r="G128" i="13"/>
  <c r="F128" i="13"/>
  <c r="E128" i="13"/>
  <c r="B129" i="13"/>
  <c r="B130" i="13" l="1"/>
  <c r="G129" i="13"/>
  <c r="F129" i="13"/>
  <c r="E129" i="13"/>
  <c r="D129" i="13"/>
  <c r="A129" i="13"/>
  <c r="C129" i="13"/>
  <c r="A130" i="13" l="1"/>
  <c r="B131" i="13"/>
  <c r="F130" i="13"/>
  <c r="E130" i="13"/>
  <c r="D130" i="13"/>
  <c r="C130" i="13"/>
  <c r="G130" i="13"/>
  <c r="G131" i="13" l="1"/>
  <c r="F131" i="13"/>
  <c r="E131" i="13"/>
  <c r="D131" i="13"/>
  <c r="C131" i="13"/>
  <c r="B132" i="13"/>
  <c r="A131" i="13"/>
  <c r="B133" i="13" l="1"/>
  <c r="G132" i="13"/>
  <c r="D132" i="13"/>
  <c r="C132" i="13"/>
  <c r="A132" i="13"/>
  <c r="F132" i="13"/>
  <c r="E132" i="13"/>
  <c r="E133" i="13" l="1"/>
  <c r="D133" i="13"/>
  <c r="C133" i="13"/>
  <c r="A133" i="13"/>
  <c r="B134" i="13"/>
  <c r="G133" i="13"/>
  <c r="F133" i="13"/>
  <c r="B135" i="13" l="1"/>
  <c r="G134" i="13"/>
  <c r="F134" i="13"/>
  <c r="E134" i="13"/>
  <c r="A134" i="13"/>
  <c r="D134" i="13"/>
  <c r="C134" i="13"/>
  <c r="C135" i="13" l="1"/>
  <c r="A135" i="13"/>
  <c r="G135" i="13"/>
  <c r="F135" i="13"/>
  <c r="E135" i="13"/>
  <c r="D135" i="13"/>
  <c r="B136" i="13"/>
  <c r="G136" i="13" l="1"/>
  <c r="F136" i="13"/>
  <c r="E136" i="13"/>
  <c r="D136" i="13"/>
  <c r="C136" i="13"/>
  <c r="B137" i="13"/>
  <c r="A136" i="13"/>
  <c r="A137" i="13" l="1"/>
  <c r="B138" i="13"/>
  <c r="E137" i="13"/>
  <c r="D137" i="13"/>
  <c r="C137" i="13"/>
  <c r="G137" i="13"/>
  <c r="F137" i="13"/>
  <c r="F138" i="13" l="1"/>
  <c r="E138" i="13"/>
  <c r="D138" i="13"/>
  <c r="C138" i="13"/>
  <c r="A138" i="13"/>
  <c r="B139" i="13"/>
  <c r="G138" i="13"/>
  <c r="B140" i="13" l="1"/>
  <c r="G139" i="13"/>
  <c r="F139" i="13"/>
  <c r="C139" i="13"/>
  <c r="A139" i="13"/>
  <c r="D139" i="13"/>
  <c r="E139" i="13"/>
  <c r="D140" i="13" l="1"/>
  <c r="C140" i="13"/>
  <c r="A140" i="13"/>
  <c r="G140" i="13"/>
  <c r="F140" i="13"/>
  <c r="E140" i="13"/>
  <c r="B141" i="13"/>
  <c r="B142" i="13" l="1"/>
  <c r="G141" i="13"/>
  <c r="F141" i="13"/>
  <c r="E141" i="13"/>
  <c r="D141" i="13"/>
  <c r="A141" i="13"/>
  <c r="C141" i="13"/>
  <c r="A142" i="13" l="1"/>
  <c r="B143" i="13"/>
  <c r="F142" i="13"/>
  <c r="E142" i="13"/>
  <c r="D142" i="13"/>
  <c r="C142" i="13"/>
  <c r="G142" i="13"/>
  <c r="G143" i="13" l="1"/>
  <c r="F143" i="13"/>
  <c r="E143" i="13"/>
  <c r="D143" i="13"/>
  <c r="C143" i="13"/>
  <c r="B144" i="13"/>
  <c r="A143" i="13"/>
  <c r="B145" i="13" l="1"/>
  <c r="G144" i="13"/>
  <c r="D144" i="13"/>
  <c r="C144" i="13"/>
  <c r="A144" i="13"/>
  <c r="F144" i="13"/>
  <c r="E144" i="13"/>
  <c r="E145" i="13" l="1"/>
  <c r="D145" i="13"/>
  <c r="C145" i="13"/>
  <c r="A145" i="13"/>
  <c r="B146" i="13"/>
  <c r="G145" i="13"/>
  <c r="F145" i="13"/>
  <c r="B147" i="13" l="1"/>
  <c r="G146" i="13"/>
  <c r="F146" i="13"/>
  <c r="E146" i="13"/>
  <c r="A146" i="13"/>
  <c r="D146" i="13"/>
  <c r="C146" i="13"/>
  <c r="C147" i="13" l="1"/>
  <c r="A147" i="13"/>
  <c r="G147" i="13"/>
  <c r="F147" i="13"/>
  <c r="E147" i="13"/>
  <c r="D147" i="13"/>
  <c r="B148" i="13"/>
  <c r="G148" i="13" l="1"/>
  <c r="F148" i="13"/>
  <c r="E148" i="13"/>
  <c r="D148" i="13"/>
  <c r="C148" i="13"/>
  <c r="B149" i="13"/>
  <c r="A148" i="13"/>
  <c r="A149" i="13" l="1"/>
  <c r="B150" i="13"/>
  <c r="E149" i="13"/>
  <c r="D149" i="13"/>
  <c r="C149" i="13"/>
  <c r="F149" i="13"/>
  <c r="G149" i="13"/>
  <c r="F150" i="13" l="1"/>
  <c r="E150" i="13"/>
  <c r="D150" i="13"/>
  <c r="C150" i="13"/>
  <c r="A150" i="13"/>
  <c r="B151" i="13"/>
  <c r="G150" i="13"/>
  <c r="B152" i="13" l="1"/>
  <c r="G151" i="13"/>
  <c r="F151" i="13"/>
  <c r="C151" i="13"/>
  <c r="A151" i="13"/>
  <c r="E151" i="13"/>
  <c r="D151" i="13"/>
  <c r="D152" i="13" l="1"/>
  <c r="C152" i="13"/>
  <c r="A152" i="13"/>
  <c r="G152" i="13"/>
  <c r="F152" i="13"/>
  <c r="E152" i="13"/>
  <c r="B153" i="13"/>
  <c r="B154" i="13" l="1"/>
  <c r="G153" i="13"/>
  <c r="F153" i="13"/>
  <c r="E153" i="13"/>
  <c r="D153" i="13"/>
  <c r="A153" i="13"/>
  <c r="C153" i="13"/>
  <c r="A154" i="13" l="1"/>
  <c r="B155" i="13"/>
  <c r="F154" i="13"/>
  <c r="E154" i="13"/>
  <c r="D154" i="13"/>
  <c r="C154" i="13"/>
  <c r="G154" i="13"/>
  <c r="G155" i="13" l="1"/>
  <c r="F155" i="13"/>
  <c r="E155" i="13"/>
  <c r="D155" i="13"/>
  <c r="C155" i="13"/>
  <c r="B156" i="13"/>
  <c r="A155" i="13"/>
  <c r="B157" i="13" l="1"/>
  <c r="G156" i="13"/>
  <c r="D156" i="13"/>
  <c r="C156" i="13"/>
  <c r="A156" i="13"/>
  <c r="F156" i="13"/>
  <c r="E156" i="13"/>
  <c r="E157" i="13" l="1"/>
  <c r="D157" i="13"/>
  <c r="C157" i="13"/>
  <c r="A157" i="13"/>
  <c r="B158" i="13"/>
  <c r="G157" i="13"/>
  <c r="F157" i="13"/>
  <c r="B159" i="13" l="1"/>
  <c r="G158" i="13"/>
  <c r="F158" i="13"/>
  <c r="E158" i="13"/>
  <c r="A158" i="13"/>
  <c r="D158" i="13"/>
  <c r="C158" i="13"/>
  <c r="C159" i="13" l="1"/>
  <c r="A159" i="13"/>
  <c r="G159" i="13"/>
  <c r="F159" i="13"/>
  <c r="E159" i="13"/>
  <c r="D159" i="13"/>
  <c r="B160" i="13"/>
  <c r="G160" i="13" l="1"/>
  <c r="F160" i="13"/>
  <c r="E160" i="13"/>
  <c r="D160" i="13"/>
  <c r="C160" i="13"/>
  <c r="B161" i="13"/>
  <c r="A160" i="13"/>
  <c r="A161" i="13" l="1"/>
  <c r="B162" i="13"/>
  <c r="G161" i="13"/>
  <c r="E161" i="13"/>
  <c r="D161" i="13"/>
  <c r="C161" i="13"/>
  <c r="F161" i="13"/>
  <c r="F162" i="13" l="1"/>
  <c r="E162" i="13"/>
  <c r="D162" i="13"/>
  <c r="C162" i="13"/>
  <c r="A162" i="13"/>
  <c r="B163" i="13"/>
  <c r="G162" i="13"/>
  <c r="B164" i="13" l="1"/>
  <c r="G163" i="13"/>
  <c r="F163" i="13"/>
  <c r="E163" i="13"/>
  <c r="C163" i="13"/>
  <c r="A163" i="13"/>
  <c r="D163" i="13"/>
  <c r="D164" i="13" l="1"/>
  <c r="C164" i="13"/>
  <c r="A164" i="13"/>
  <c r="G164" i="13"/>
  <c r="F164" i="13"/>
  <c r="E164" i="13"/>
  <c r="B165" i="13"/>
  <c r="B166" i="13" l="1"/>
  <c r="G165" i="13"/>
  <c r="F165" i="13"/>
  <c r="E165" i="13"/>
  <c r="D165" i="13"/>
  <c r="C165" i="13"/>
  <c r="A165" i="13"/>
  <c r="A166" i="13" l="1"/>
  <c r="B167" i="13"/>
  <c r="F166" i="13"/>
  <c r="E166" i="13"/>
  <c r="D166" i="13"/>
  <c r="C166" i="13"/>
  <c r="G166" i="13"/>
  <c r="G167" i="13" l="1"/>
  <c r="F167" i="13"/>
  <c r="E167" i="13"/>
  <c r="D167" i="13"/>
  <c r="C167" i="13"/>
  <c r="A167" i="13"/>
  <c r="B168" i="13"/>
  <c r="B169" i="13" l="1"/>
  <c r="G168" i="13"/>
  <c r="F168" i="13"/>
  <c r="D168" i="13"/>
  <c r="C168" i="13"/>
  <c r="A168" i="13"/>
  <c r="E168" i="13"/>
  <c r="E169" i="13" l="1"/>
  <c r="D169" i="13"/>
  <c r="C169" i="13"/>
  <c r="A169" i="13"/>
  <c r="B170" i="13"/>
  <c r="G169" i="13"/>
  <c r="F169" i="13"/>
  <c r="B171" i="13" l="1"/>
  <c r="G170" i="13"/>
  <c r="F170" i="13"/>
  <c r="E170" i="13"/>
  <c r="D170" i="13"/>
  <c r="A170" i="13"/>
  <c r="C170" i="13"/>
  <c r="C171" i="13" l="1"/>
  <c r="A171" i="13"/>
  <c r="B172" i="13"/>
  <c r="G171" i="13"/>
  <c r="F171" i="13"/>
  <c r="E171" i="13"/>
  <c r="D171" i="13"/>
  <c r="G172" i="13" l="1"/>
  <c r="F172" i="13"/>
  <c r="E172" i="13"/>
  <c r="D172" i="13"/>
  <c r="C172" i="13"/>
  <c r="B173" i="13"/>
  <c r="A172" i="13"/>
  <c r="A173" i="13" l="1"/>
  <c r="B174" i="13"/>
  <c r="G173" i="13"/>
  <c r="E173" i="13"/>
  <c r="D173" i="13"/>
  <c r="C173" i="13"/>
  <c r="F173" i="13"/>
  <c r="F174" i="13" l="1"/>
  <c r="E174" i="13"/>
  <c r="D174" i="13"/>
  <c r="C174" i="13"/>
  <c r="A174" i="13"/>
  <c r="B175" i="13"/>
  <c r="G174" i="13"/>
  <c r="B176" i="13" l="1"/>
  <c r="G175" i="13"/>
  <c r="F175" i="13"/>
  <c r="E175" i="13"/>
  <c r="C175" i="13"/>
  <c r="A175" i="13"/>
  <c r="D175" i="13"/>
  <c r="D176" i="13" l="1"/>
  <c r="C176" i="13"/>
  <c r="A176" i="13"/>
  <c r="G176" i="13"/>
  <c r="F176" i="13"/>
  <c r="E176" i="13"/>
  <c r="B177" i="13"/>
  <c r="B178" i="13" l="1"/>
  <c r="G177" i="13"/>
  <c r="F177" i="13"/>
  <c r="E177" i="13"/>
  <c r="D177" i="13"/>
  <c r="C177" i="13"/>
  <c r="A177" i="13"/>
  <c r="A178" i="13" l="1"/>
  <c r="B179" i="13"/>
  <c r="F178" i="13"/>
  <c r="E178" i="13"/>
  <c r="D178" i="13"/>
  <c r="C178" i="13"/>
  <c r="G178" i="13"/>
  <c r="F179" i="13" l="1"/>
  <c r="G179" i="13"/>
  <c r="E179" i="13"/>
  <c r="D179" i="13"/>
  <c r="C179" i="13"/>
  <c r="A179" i="13"/>
  <c r="B180" i="13"/>
  <c r="A180" i="13" l="1"/>
  <c r="B181" i="13"/>
  <c r="G180" i="13"/>
  <c r="E180" i="13"/>
  <c r="D180" i="13"/>
  <c r="C180" i="13"/>
  <c r="F180" i="13"/>
  <c r="D181" i="13" l="1"/>
  <c r="G181" i="13"/>
  <c r="F181" i="13"/>
  <c r="E181" i="13"/>
  <c r="C181" i="13"/>
  <c r="A181" i="13"/>
  <c r="B182" i="13"/>
  <c r="B183" i="13" l="1"/>
  <c r="E182" i="13"/>
  <c r="G182" i="13"/>
  <c r="D182" i="13"/>
  <c r="C182" i="13"/>
  <c r="A182" i="13"/>
  <c r="F182" i="13"/>
  <c r="A183" i="13" l="1"/>
  <c r="G183" i="13"/>
  <c r="F183" i="13"/>
  <c r="E183" i="13"/>
  <c r="D183" i="13"/>
  <c r="C183" i="13"/>
  <c r="B184" i="13"/>
  <c r="G184" i="13" l="1"/>
  <c r="F184" i="13"/>
  <c r="D184" i="13"/>
  <c r="C184" i="13"/>
  <c r="A184" i="13"/>
  <c r="B185" i="13"/>
  <c r="E184" i="13"/>
  <c r="B186" i="13" l="1"/>
  <c r="G185" i="13"/>
  <c r="F185" i="13"/>
  <c r="E185" i="13"/>
  <c r="D185" i="13"/>
  <c r="A185" i="13"/>
  <c r="C185" i="13"/>
  <c r="E186" i="13" l="1"/>
  <c r="D186" i="13"/>
  <c r="A186" i="13"/>
  <c r="G186" i="13"/>
  <c r="F186" i="13"/>
  <c r="C186" i="13"/>
  <c r="B187" i="13"/>
  <c r="B188" i="13" l="1"/>
  <c r="G187" i="13"/>
  <c r="F187" i="13"/>
  <c r="E187" i="13"/>
  <c r="C187" i="13"/>
  <c r="D187" i="13"/>
  <c r="A187" i="13"/>
  <c r="C188" i="13" l="1"/>
  <c r="B189" i="13"/>
  <c r="G188" i="13"/>
  <c r="F188" i="13"/>
  <c r="E188" i="13"/>
  <c r="A188" i="13"/>
  <c r="D188" i="13"/>
  <c r="G189" i="13" l="1"/>
  <c r="E189" i="13"/>
  <c r="D189" i="13"/>
  <c r="C189" i="13"/>
  <c r="A189" i="13"/>
  <c r="B190" i="13"/>
  <c r="F189" i="13"/>
  <c r="A190" i="13" l="1"/>
  <c r="B191" i="13"/>
  <c r="F190" i="13"/>
  <c r="C190" i="13"/>
  <c r="G190" i="13"/>
  <c r="E190" i="13"/>
  <c r="D190" i="13"/>
  <c r="F191" i="13" l="1"/>
  <c r="E191" i="13"/>
  <c r="C191" i="13"/>
  <c r="A191" i="13"/>
  <c r="B192" i="13"/>
  <c r="D191" i="13"/>
  <c r="G191" i="13"/>
  <c r="G192" i="13" l="1"/>
  <c r="F192" i="13"/>
  <c r="D192" i="13"/>
  <c r="B193" i="13"/>
  <c r="E192" i="13"/>
  <c r="C192" i="13"/>
  <c r="A192" i="13"/>
  <c r="D193" i="13" l="1"/>
  <c r="C193" i="13"/>
  <c r="A193" i="13"/>
  <c r="B194" i="13"/>
  <c r="F193" i="13"/>
  <c r="E193" i="13"/>
  <c r="G193" i="13"/>
  <c r="B195" i="13" l="1"/>
  <c r="F194" i="13"/>
  <c r="E194" i="13"/>
  <c r="D194" i="13"/>
  <c r="G194" i="13"/>
  <c r="C194" i="13"/>
  <c r="A194" i="13"/>
  <c r="A195" i="13" l="1"/>
  <c r="B196" i="13"/>
  <c r="G195" i="13"/>
  <c r="F195" i="13"/>
  <c r="E195" i="13"/>
  <c r="D195" i="13"/>
  <c r="C195" i="13"/>
  <c r="G196" i="13" l="1"/>
  <c r="F196" i="13"/>
  <c r="D196" i="13"/>
  <c r="C196" i="13"/>
  <c r="B197" i="13"/>
  <c r="E196" i="13"/>
  <c r="A196" i="13"/>
  <c r="B198" i="13" l="1"/>
  <c r="G197" i="13"/>
  <c r="E197" i="13"/>
  <c r="A197" i="13"/>
  <c r="F197" i="13"/>
  <c r="D197" i="13"/>
  <c r="C197" i="13"/>
  <c r="E198" i="13" l="1"/>
  <c r="D198" i="13"/>
  <c r="A198" i="13"/>
  <c r="B199" i="13"/>
  <c r="G198" i="13"/>
  <c r="C198" i="13"/>
  <c r="F198" i="13"/>
  <c r="B200" i="13" l="1"/>
  <c r="G199" i="13"/>
  <c r="F199" i="13"/>
  <c r="E199" i="13"/>
  <c r="C199" i="13"/>
  <c r="D199" i="13"/>
  <c r="A199" i="13"/>
  <c r="C200" i="13" l="1"/>
  <c r="E200" i="13"/>
  <c r="D200" i="13"/>
  <c r="A200" i="13"/>
  <c r="B201" i="13"/>
  <c r="G200" i="13"/>
  <c r="F200" i="13"/>
  <c r="G201" i="13" l="1"/>
  <c r="E201" i="13"/>
  <c r="D201" i="13"/>
  <c r="C201" i="13"/>
  <c r="A201" i="13"/>
  <c r="F201" i="13"/>
  <c r="B202" i="13"/>
  <c r="A202" i="13" l="1"/>
  <c r="B203" i="13"/>
  <c r="F202" i="13"/>
  <c r="G202" i="13"/>
  <c r="E202" i="13"/>
  <c r="D202" i="13"/>
  <c r="C202" i="13"/>
  <c r="F203" i="13" l="1"/>
  <c r="E203" i="13"/>
  <c r="C203" i="13"/>
  <c r="A203" i="13"/>
  <c r="G203" i="13"/>
  <c r="D203" i="13"/>
  <c r="B204" i="13"/>
  <c r="G204" i="13" l="1"/>
  <c r="F204" i="13"/>
  <c r="D204" i="13"/>
  <c r="A204" i="13"/>
  <c r="B205" i="13"/>
  <c r="E204" i="13"/>
  <c r="C204" i="13"/>
  <c r="D205" i="13" l="1"/>
  <c r="C205" i="13"/>
  <c r="A205" i="13"/>
  <c r="B206" i="13"/>
  <c r="G205" i="13"/>
  <c r="F205" i="13"/>
  <c r="E205" i="13"/>
  <c r="B207" i="13" l="1"/>
  <c r="F206" i="13"/>
  <c r="E206" i="13"/>
  <c r="D206" i="13"/>
  <c r="G206" i="13"/>
  <c r="C206" i="13"/>
  <c r="A206" i="13"/>
  <c r="A207" i="13" l="1"/>
  <c r="B208" i="13"/>
  <c r="G207" i="13"/>
  <c r="D207" i="13"/>
  <c r="C207" i="13"/>
  <c r="F207" i="13"/>
  <c r="E207" i="13"/>
  <c r="G208" i="13" l="1"/>
  <c r="F208" i="13"/>
  <c r="D208" i="13"/>
  <c r="C208" i="13"/>
  <c r="B209" i="13"/>
  <c r="E208" i="13"/>
  <c r="A208" i="13"/>
  <c r="B210" i="13" l="1"/>
  <c r="G209" i="13"/>
  <c r="E209" i="13"/>
  <c r="F209" i="13"/>
  <c r="D209" i="13"/>
  <c r="C209" i="13"/>
  <c r="A209" i="13"/>
  <c r="E210" i="13" l="1"/>
  <c r="D210" i="13"/>
  <c r="A210" i="13"/>
  <c r="G210" i="13"/>
  <c r="F210" i="13"/>
  <c r="C210" i="13"/>
  <c r="B211" i="13"/>
  <c r="B212" i="13" l="1"/>
  <c r="G211" i="13"/>
  <c r="F211" i="13"/>
  <c r="E211" i="13"/>
  <c r="C211" i="13"/>
  <c r="D211" i="13"/>
  <c r="A211" i="13"/>
  <c r="C212" i="13" l="1"/>
  <c r="B213" i="13"/>
  <c r="G212" i="13"/>
  <c r="F212" i="13"/>
  <c r="E212" i="13"/>
  <c r="A212" i="13"/>
  <c r="D212" i="13"/>
  <c r="G213" i="13" l="1"/>
  <c r="E213" i="13"/>
  <c r="D213" i="13"/>
  <c r="C213" i="13"/>
  <c r="A213" i="13"/>
  <c r="B214" i="13"/>
  <c r="F213" i="13"/>
  <c r="A214" i="13" l="1"/>
  <c r="B215" i="13"/>
  <c r="F214" i="13"/>
  <c r="C214" i="13"/>
  <c r="G214" i="13"/>
  <c r="E214" i="13"/>
  <c r="D214" i="13"/>
  <c r="F215" i="13" l="1"/>
  <c r="E215" i="13"/>
  <c r="C215" i="13"/>
  <c r="A215" i="13"/>
  <c r="G215" i="13"/>
  <c r="B216" i="13"/>
  <c r="D215" i="13"/>
  <c r="G216" i="13" l="1"/>
  <c r="F216" i="13"/>
  <c r="D216" i="13"/>
  <c r="B217" i="13"/>
  <c r="E216" i="13"/>
  <c r="C216" i="13"/>
  <c r="A216" i="13"/>
  <c r="D217" i="13" l="1"/>
  <c r="C217" i="13"/>
  <c r="A217" i="13"/>
  <c r="B218" i="13"/>
  <c r="E217" i="13"/>
  <c r="G217" i="13"/>
  <c r="F217" i="13"/>
  <c r="B219" i="13" l="1"/>
  <c r="F218" i="13"/>
  <c r="E218" i="13"/>
  <c r="D218" i="13"/>
  <c r="A218" i="13"/>
  <c r="G218" i="13"/>
  <c r="C218" i="13"/>
  <c r="A219" i="13" l="1"/>
  <c r="B220" i="13"/>
  <c r="G219" i="13"/>
  <c r="D219" i="13"/>
  <c r="C219" i="13"/>
  <c r="F219" i="13"/>
  <c r="E219" i="13"/>
  <c r="G220" i="13" l="1"/>
  <c r="F220" i="13"/>
  <c r="D220" i="13"/>
  <c r="C220" i="13"/>
  <c r="B221" i="13"/>
  <c r="E220" i="13"/>
  <c r="A220" i="13"/>
  <c r="B222" i="13" l="1"/>
  <c r="G221" i="13"/>
  <c r="E221" i="13"/>
  <c r="A221" i="13"/>
  <c r="F221" i="13"/>
  <c r="D221" i="13"/>
  <c r="C221" i="13"/>
  <c r="E222" i="13" l="1"/>
  <c r="D222" i="13"/>
  <c r="A222" i="13"/>
  <c r="G222" i="13"/>
  <c r="F222" i="13"/>
  <c r="B223" i="13"/>
  <c r="C222" i="13"/>
  <c r="B224" i="13" l="1"/>
  <c r="G223" i="13"/>
  <c r="F223" i="13"/>
  <c r="E223" i="13"/>
  <c r="C223" i="13"/>
  <c r="A223" i="13"/>
  <c r="D223" i="13"/>
  <c r="C224" i="13" l="1"/>
  <c r="E224" i="13"/>
  <c r="D224" i="13"/>
  <c r="G224" i="13"/>
  <c r="F224" i="13"/>
  <c r="A224" i="13"/>
  <c r="B225" i="13"/>
  <c r="G225" i="13" l="1"/>
  <c r="E225" i="13"/>
  <c r="D225" i="13"/>
  <c r="C225" i="13"/>
  <c r="A225" i="13"/>
  <c r="B226" i="13"/>
  <c r="F225" i="13"/>
  <c r="A226" i="13" l="1"/>
  <c r="B227" i="13"/>
  <c r="F226" i="13"/>
  <c r="C226" i="13"/>
  <c r="G226" i="13"/>
  <c r="E226" i="13"/>
  <c r="D226" i="13"/>
  <c r="F227" i="13" l="1"/>
  <c r="E227" i="13"/>
  <c r="C227" i="13"/>
  <c r="A227" i="13"/>
  <c r="G227" i="13"/>
  <c r="B228" i="13"/>
  <c r="D227" i="13"/>
  <c r="G228" i="13" l="1"/>
  <c r="F228" i="13"/>
  <c r="E228" i="13"/>
  <c r="D228" i="13"/>
  <c r="A228" i="13"/>
  <c r="C228" i="13"/>
  <c r="B229" i="13"/>
  <c r="D229" i="13" l="1"/>
  <c r="C229" i="13"/>
  <c r="A229" i="13"/>
  <c r="B230" i="13"/>
  <c r="F229" i="13"/>
  <c r="E229" i="13"/>
  <c r="G229" i="13"/>
  <c r="B231" i="13" l="1"/>
  <c r="F230" i="13"/>
  <c r="E230" i="13"/>
  <c r="D230" i="13"/>
  <c r="C230" i="13"/>
  <c r="G230" i="13"/>
  <c r="A230" i="13"/>
  <c r="A231" i="13" l="1"/>
  <c r="B232" i="13"/>
  <c r="G231" i="13"/>
  <c r="D231" i="13"/>
  <c r="C231" i="13"/>
  <c r="F231" i="13"/>
  <c r="E231" i="13"/>
  <c r="G232" i="13" l="1"/>
  <c r="F232" i="13"/>
  <c r="D232" i="13"/>
  <c r="C232" i="13"/>
  <c r="A232" i="13"/>
  <c r="B233" i="13"/>
  <c r="E232" i="13"/>
  <c r="B234" i="13" l="1"/>
  <c r="G233" i="13"/>
  <c r="F233" i="13"/>
  <c r="E233" i="13"/>
  <c r="A233" i="13"/>
  <c r="D233" i="13"/>
  <c r="C233" i="13"/>
  <c r="E234" i="13" l="1"/>
  <c r="D234" i="13"/>
  <c r="A234" i="13"/>
  <c r="G234" i="13"/>
  <c r="F234" i="13"/>
  <c r="B235" i="13"/>
  <c r="C234" i="13"/>
  <c r="B236" i="13" l="1"/>
  <c r="G235" i="13"/>
  <c r="F235" i="13"/>
  <c r="E235" i="13"/>
  <c r="D235" i="13"/>
  <c r="C235" i="13"/>
  <c r="A235" i="13"/>
  <c r="C236" i="13" l="1"/>
  <c r="B237" i="13"/>
  <c r="E236" i="13"/>
  <c r="D236" i="13"/>
  <c r="G236" i="13"/>
  <c r="F236" i="13"/>
  <c r="A236" i="13"/>
  <c r="G237" i="13" l="1"/>
  <c r="E237" i="13"/>
  <c r="D237" i="13"/>
  <c r="C237" i="13"/>
  <c r="A237" i="13"/>
  <c r="B238" i="13"/>
  <c r="F237" i="13"/>
  <c r="A238" i="13" l="1"/>
  <c r="B239" i="13"/>
  <c r="G238" i="13"/>
  <c r="F238" i="13"/>
  <c r="C238" i="13"/>
  <c r="E238" i="13"/>
  <c r="D238" i="13"/>
  <c r="F239" i="13" l="1"/>
  <c r="E239" i="13"/>
  <c r="D239" i="13"/>
  <c r="C239" i="13"/>
  <c r="A239" i="13"/>
  <c r="G239" i="13"/>
  <c r="B240" i="13"/>
  <c r="B241" i="13" l="1"/>
  <c r="G240" i="13"/>
  <c r="F240" i="13"/>
  <c r="E240" i="13"/>
  <c r="D240" i="13"/>
  <c r="A240" i="13"/>
  <c r="C240" i="13"/>
  <c r="D241" i="13" l="1"/>
  <c r="C241" i="13"/>
  <c r="A241" i="13"/>
  <c r="B242" i="13"/>
  <c r="F241" i="13"/>
  <c r="E241" i="13"/>
  <c r="G241" i="13"/>
  <c r="B243" i="13" l="1"/>
  <c r="G242" i="13"/>
  <c r="F242" i="13"/>
  <c r="E242" i="13"/>
  <c r="D242" i="13"/>
  <c r="C242" i="13"/>
  <c r="A242" i="13"/>
  <c r="A243" i="13" l="1"/>
  <c r="B244" i="13"/>
  <c r="G243" i="13"/>
  <c r="D243" i="13"/>
  <c r="C243" i="13"/>
  <c r="F243" i="13"/>
  <c r="E243" i="13"/>
  <c r="G244" i="13" l="1"/>
  <c r="F244" i="13"/>
  <c r="E244" i="13"/>
  <c r="D244" i="13"/>
  <c r="C244" i="13"/>
  <c r="A244" i="13"/>
  <c r="B245" i="13"/>
  <c r="B246" i="13" l="1"/>
  <c r="G245" i="13"/>
  <c r="F245" i="13"/>
  <c r="E245" i="13"/>
  <c r="A245" i="13"/>
  <c r="D245" i="13"/>
  <c r="C245" i="13"/>
  <c r="E246" i="13" l="1"/>
  <c r="D246" i="13"/>
  <c r="C246" i="13"/>
  <c r="A246" i="13"/>
  <c r="G246" i="13"/>
  <c r="F246" i="13"/>
  <c r="B247" i="13"/>
  <c r="B248" i="13" l="1"/>
  <c r="G247" i="13"/>
  <c r="F247" i="13"/>
  <c r="E247" i="13"/>
  <c r="D247" i="13"/>
  <c r="C247" i="13"/>
  <c r="A247" i="13"/>
  <c r="C248" i="13" l="1"/>
  <c r="A248" i="13"/>
  <c r="B249" i="13"/>
  <c r="E248" i="13"/>
  <c r="D248" i="13"/>
  <c r="G248" i="13"/>
  <c r="F248" i="13"/>
  <c r="G249" i="13" l="1"/>
  <c r="F249" i="13"/>
  <c r="E249" i="13"/>
  <c r="D249" i="13"/>
  <c r="C249" i="13"/>
  <c r="A249" i="13"/>
  <c r="B250" i="13"/>
  <c r="A250" i="13" l="1"/>
  <c r="B251" i="13"/>
  <c r="G250" i="13"/>
  <c r="F250" i="13"/>
  <c r="C250" i="13"/>
  <c r="E250" i="13"/>
  <c r="D250" i="13"/>
  <c r="F251" i="13" l="1"/>
  <c r="E251" i="13"/>
  <c r="D251" i="13"/>
  <c r="C251" i="13"/>
  <c r="A251" i="13"/>
  <c r="G251" i="13"/>
  <c r="B252" i="13"/>
  <c r="B253" i="13" l="1"/>
  <c r="G252" i="13"/>
  <c r="F252" i="13"/>
  <c r="E252" i="13"/>
  <c r="D252" i="13"/>
  <c r="A252" i="13"/>
  <c r="C252" i="13"/>
  <c r="D253" i="13" l="1"/>
  <c r="C253" i="13"/>
  <c r="A253" i="13"/>
  <c r="B254" i="13"/>
  <c r="F253" i="13"/>
  <c r="E253" i="13"/>
  <c r="G253" i="13"/>
  <c r="B255" i="13" l="1"/>
  <c r="G254" i="13"/>
  <c r="F254" i="13"/>
  <c r="E254" i="13"/>
  <c r="D254" i="13"/>
  <c r="C254" i="13"/>
  <c r="A254" i="13"/>
  <c r="A255" i="13" l="1"/>
  <c r="B256" i="13"/>
  <c r="G255" i="13"/>
  <c r="D255" i="13"/>
  <c r="C255" i="13"/>
  <c r="F255" i="13"/>
  <c r="E255" i="13"/>
  <c r="G256" i="13" l="1"/>
  <c r="F256" i="13"/>
  <c r="E256" i="13"/>
  <c r="D256" i="13"/>
  <c r="C256" i="13"/>
  <c r="A256" i="13"/>
  <c r="B257" i="13"/>
  <c r="B258" i="13" l="1"/>
  <c r="G257" i="13"/>
  <c r="F257" i="13"/>
  <c r="E257" i="13"/>
  <c r="A257" i="13"/>
  <c r="D257" i="13"/>
  <c r="C257" i="13"/>
  <c r="E258" i="13" l="1"/>
  <c r="D258" i="13"/>
  <c r="C258" i="13"/>
  <c r="A258" i="13"/>
  <c r="G258" i="13"/>
  <c r="F258" i="13"/>
  <c r="B259" i="13"/>
  <c r="B260" i="13" l="1"/>
  <c r="G259" i="13"/>
  <c r="F259" i="13"/>
  <c r="E259" i="13"/>
  <c r="D259" i="13"/>
  <c r="C259" i="13"/>
  <c r="A259" i="13"/>
  <c r="C260" i="13" l="1"/>
  <c r="A260" i="13"/>
  <c r="B261" i="13"/>
  <c r="E260" i="13"/>
  <c r="D260" i="13"/>
  <c r="G260" i="13"/>
  <c r="F260" i="13"/>
  <c r="G261" i="13" l="1"/>
  <c r="F261" i="13"/>
  <c r="E261" i="13"/>
  <c r="D261" i="13"/>
  <c r="C261" i="13"/>
  <c r="A261" i="13"/>
  <c r="B262" i="13"/>
  <c r="A262" i="13" l="1"/>
  <c r="B263" i="13"/>
  <c r="G262" i="13"/>
  <c r="F262" i="13"/>
  <c r="C262" i="13"/>
  <c r="E262" i="13"/>
  <c r="D262" i="13"/>
  <c r="F263" i="13" l="1"/>
  <c r="E263" i="13"/>
  <c r="D263" i="13"/>
  <c r="C263" i="13"/>
  <c r="A263" i="13"/>
  <c r="G263" i="13"/>
  <c r="B264" i="13"/>
  <c r="B265" i="13" l="1"/>
  <c r="G264" i="13"/>
  <c r="F264" i="13"/>
  <c r="E264" i="13"/>
  <c r="D264" i="13"/>
  <c r="A264" i="13"/>
  <c r="C264" i="13"/>
  <c r="D265" i="13" l="1"/>
  <c r="C265" i="13"/>
  <c r="A265" i="13"/>
  <c r="B266" i="13"/>
  <c r="F265" i="13"/>
  <c r="E265" i="13"/>
  <c r="G265" i="13"/>
  <c r="B267" i="13" l="1"/>
  <c r="G266" i="13"/>
  <c r="F266" i="13"/>
  <c r="E266" i="13"/>
  <c r="D266" i="13"/>
  <c r="C266" i="13"/>
  <c r="A266" i="13"/>
  <c r="A267" i="13" l="1"/>
  <c r="B268" i="13"/>
  <c r="G267" i="13"/>
  <c r="D267" i="13"/>
  <c r="C267" i="13"/>
  <c r="F267" i="13"/>
  <c r="E267" i="13"/>
  <c r="G268" i="13" l="1"/>
  <c r="F268" i="13"/>
  <c r="E268" i="13"/>
  <c r="D268" i="13"/>
  <c r="C268" i="13"/>
  <c r="A268" i="13"/>
  <c r="B269" i="13"/>
  <c r="B270" i="13" l="1"/>
  <c r="G269" i="13"/>
  <c r="F269" i="13"/>
  <c r="E269" i="13"/>
  <c r="A269" i="13"/>
  <c r="D269" i="13"/>
  <c r="C269" i="13"/>
  <c r="E270" i="13" l="1"/>
  <c r="D270" i="13"/>
  <c r="C270" i="13"/>
  <c r="A270" i="13"/>
  <c r="G270" i="13"/>
  <c r="F270" i="13"/>
  <c r="B271" i="13"/>
  <c r="B272" i="13" l="1"/>
  <c r="G271" i="13"/>
  <c r="F271" i="13"/>
  <c r="E271" i="13"/>
  <c r="D271" i="13"/>
  <c r="C271" i="13"/>
  <c r="A271" i="13"/>
  <c r="C272" i="13" l="1"/>
  <c r="A272" i="13"/>
  <c r="B273" i="13"/>
  <c r="E272" i="13"/>
  <c r="D272" i="13"/>
  <c r="G272" i="13"/>
  <c r="F272" i="13"/>
  <c r="G273" i="13" l="1"/>
  <c r="F273" i="13"/>
  <c r="E273" i="13"/>
  <c r="D273" i="13"/>
  <c r="C273" i="13"/>
  <c r="A273" i="13"/>
  <c r="B274" i="13"/>
  <c r="E274" i="13" l="1"/>
  <c r="D274" i="13"/>
  <c r="A274" i="13"/>
  <c r="B275" i="13"/>
  <c r="C274" i="13"/>
  <c r="G274" i="13"/>
  <c r="F274" i="13"/>
  <c r="B276" i="13" l="1"/>
  <c r="G275" i="13"/>
  <c r="F275" i="13"/>
  <c r="E275" i="13"/>
  <c r="D275" i="13"/>
  <c r="C275" i="13"/>
  <c r="A275" i="13"/>
  <c r="C276" i="13" l="1"/>
  <c r="A276" i="13"/>
  <c r="B277" i="13"/>
  <c r="E276" i="13"/>
  <c r="D276" i="13"/>
  <c r="G276" i="13"/>
  <c r="F276" i="13"/>
  <c r="G277" i="13" l="1"/>
  <c r="B278" i="13"/>
  <c r="F277" i="13"/>
  <c r="E277" i="13"/>
  <c r="D277" i="13"/>
  <c r="C277" i="13"/>
  <c r="A277" i="13"/>
  <c r="A278" i="13" l="1"/>
  <c r="C278" i="13"/>
  <c r="B279" i="13"/>
  <c r="E278" i="13"/>
  <c r="D278" i="13"/>
  <c r="G278" i="13"/>
  <c r="F278" i="13"/>
  <c r="F279" i="13" l="1"/>
  <c r="E279" i="13"/>
  <c r="B280" i="13"/>
  <c r="G279" i="13"/>
  <c r="D279" i="13"/>
  <c r="C279" i="13"/>
  <c r="A279" i="13"/>
  <c r="F280" i="13" l="1"/>
  <c r="C280" i="13"/>
  <c r="A280" i="13"/>
  <c r="B281" i="13"/>
  <c r="E280" i="13"/>
  <c r="D280" i="13"/>
  <c r="G280" i="13"/>
  <c r="D281" i="13" l="1"/>
  <c r="C281" i="13"/>
  <c r="B282" i="13"/>
  <c r="G281" i="13"/>
  <c r="F281" i="13"/>
  <c r="E281" i="13"/>
  <c r="A281" i="13"/>
  <c r="B283" i="13" l="1"/>
  <c r="D282" i="13"/>
  <c r="E282" i="13"/>
  <c r="C282" i="13"/>
  <c r="A282" i="13"/>
  <c r="G282" i="13"/>
  <c r="F282" i="13"/>
  <c r="A283" i="13" l="1"/>
  <c r="B284" i="13"/>
  <c r="G283" i="13"/>
  <c r="F283" i="13"/>
  <c r="E283" i="13"/>
  <c r="D283" i="13"/>
  <c r="C283" i="13"/>
  <c r="G284" i="13" l="1"/>
  <c r="F284" i="13"/>
  <c r="E284" i="13"/>
  <c r="D284" i="13"/>
  <c r="C284" i="13"/>
  <c r="A284" i="13"/>
  <c r="B285" i="13"/>
  <c r="G285" i="13" l="1"/>
  <c r="A285" i="13"/>
  <c r="B286" i="13"/>
  <c r="F285" i="13"/>
  <c r="C285" i="13"/>
  <c r="E285" i="13"/>
  <c r="D285" i="13"/>
  <c r="E286" i="13" l="1"/>
  <c r="D286" i="13"/>
  <c r="B287" i="13"/>
  <c r="G286" i="13"/>
  <c r="F286" i="13"/>
  <c r="C286" i="13"/>
  <c r="A286" i="13"/>
  <c r="B288" i="13" l="1"/>
  <c r="E287" i="13"/>
  <c r="A287" i="13"/>
  <c r="D287" i="13"/>
  <c r="C287" i="13"/>
  <c r="G287" i="13"/>
  <c r="F287" i="13"/>
  <c r="C288" i="13" l="1"/>
  <c r="B289" i="13"/>
  <c r="G288" i="13"/>
  <c r="F288" i="13"/>
  <c r="E288" i="13"/>
  <c r="D288" i="13"/>
  <c r="A288" i="13"/>
  <c r="G289" i="13" l="1"/>
  <c r="C289" i="13"/>
  <c r="D289" i="13"/>
  <c r="A289" i="13"/>
  <c r="F289" i="13"/>
  <c r="E289" i="13"/>
  <c r="B290" i="13"/>
  <c r="A290" i="13" l="1"/>
  <c r="B291" i="13"/>
  <c r="G290" i="13"/>
  <c r="F290" i="13"/>
  <c r="E290" i="13"/>
  <c r="D290" i="13"/>
  <c r="C290" i="13"/>
  <c r="F291" i="13" l="1"/>
  <c r="E291" i="13"/>
  <c r="A291" i="13"/>
  <c r="G291" i="13"/>
  <c r="D291" i="13"/>
  <c r="C291" i="13"/>
  <c r="B292" i="13"/>
  <c r="F292" i="13" l="1"/>
  <c r="B293" i="13"/>
  <c r="G292" i="13"/>
  <c r="E292" i="13"/>
  <c r="A292" i="13"/>
  <c r="D292" i="13"/>
  <c r="C292" i="13"/>
  <c r="D293" i="13" l="1"/>
  <c r="C293" i="13"/>
  <c r="G293" i="13"/>
  <c r="F293" i="13"/>
  <c r="E293" i="13"/>
  <c r="A293" i="13"/>
  <c r="B294" i="13"/>
  <c r="B295" i="13" l="1"/>
  <c r="D294" i="13"/>
  <c r="A294" i="13"/>
  <c r="G294" i="13"/>
  <c r="C294" i="13"/>
  <c r="F294" i="13"/>
  <c r="E294" i="13"/>
  <c r="A295" i="13" l="1"/>
  <c r="B296" i="13"/>
  <c r="G295" i="13"/>
  <c r="F295" i="13"/>
  <c r="E295" i="13"/>
  <c r="D295" i="13"/>
  <c r="C295" i="13"/>
  <c r="G296" i="13" l="1"/>
  <c r="F296" i="13"/>
  <c r="C296" i="13"/>
  <c r="A296" i="13"/>
  <c r="E296" i="13"/>
  <c r="D296" i="13"/>
  <c r="B297" i="13"/>
  <c r="G297" i="13" l="1"/>
  <c r="B298" i="13"/>
  <c r="F297" i="13"/>
  <c r="E297" i="13"/>
  <c r="D297" i="13"/>
  <c r="C297" i="13"/>
  <c r="A297" i="13"/>
  <c r="E298" i="13" l="1"/>
  <c r="D298" i="13"/>
  <c r="F298" i="13"/>
  <c r="C298" i="13"/>
  <c r="A298" i="13"/>
  <c r="G298" i="13"/>
  <c r="B299" i="13"/>
  <c r="B300" i="13" l="1"/>
  <c r="E299" i="13"/>
  <c r="G299" i="13"/>
  <c r="F299" i="13"/>
  <c r="D299" i="13"/>
  <c r="A299" i="13"/>
  <c r="C299" i="13"/>
  <c r="C300" i="13" l="1"/>
  <c r="G300" i="13"/>
  <c r="F300" i="13"/>
  <c r="E300" i="13"/>
  <c r="D300" i="13"/>
  <c r="A300" i="13"/>
  <c r="B301" i="13"/>
  <c r="G301" i="13" l="1"/>
  <c r="C301" i="13"/>
  <c r="B302" i="13"/>
  <c r="F301" i="13"/>
  <c r="A301" i="13"/>
  <c r="E301" i="13"/>
  <c r="D301" i="13"/>
  <c r="A302" i="13" l="1"/>
  <c r="B303" i="13"/>
  <c r="G302" i="13"/>
  <c r="F302" i="13"/>
  <c r="E302" i="13"/>
  <c r="D302" i="13"/>
  <c r="C302" i="13"/>
  <c r="F303" i="13" l="1"/>
  <c r="E303" i="13"/>
  <c r="A303" i="13"/>
  <c r="B304" i="13"/>
  <c r="D303" i="13"/>
  <c r="C303" i="13"/>
  <c r="G303" i="13"/>
  <c r="F304" i="13" l="1"/>
  <c r="B305" i="13"/>
  <c r="G304" i="13"/>
  <c r="E304" i="13"/>
  <c r="D304" i="13"/>
  <c r="C304" i="13"/>
  <c r="A304" i="13"/>
  <c r="D305" i="13" l="1"/>
  <c r="C305" i="13"/>
  <c r="E305" i="13"/>
  <c r="A305" i="13"/>
  <c r="G305" i="13"/>
  <c r="F305" i="13"/>
  <c r="B306" i="13"/>
  <c r="B307" i="13" l="1"/>
  <c r="E306" i="13"/>
  <c r="D306" i="13"/>
  <c r="G306" i="13"/>
  <c r="F306" i="13"/>
  <c r="C306" i="13"/>
  <c r="A306" i="13"/>
  <c r="A307" i="13" l="1"/>
  <c r="B308" i="13"/>
  <c r="G307" i="13"/>
  <c r="F307" i="13"/>
  <c r="E307" i="13"/>
  <c r="D307" i="13"/>
  <c r="C307" i="13"/>
  <c r="G308" i="13" l="1"/>
  <c r="F308" i="13"/>
  <c r="D308" i="13"/>
  <c r="C308" i="13"/>
  <c r="E308" i="13"/>
  <c r="A308" i="13"/>
  <c r="B309" i="13"/>
  <c r="B310" i="13" l="1"/>
  <c r="G309" i="13"/>
  <c r="F309" i="13"/>
  <c r="E309" i="13"/>
  <c r="D309" i="13"/>
  <c r="C309" i="13"/>
  <c r="A309" i="13"/>
  <c r="E310" i="13" l="1"/>
  <c r="D310" i="13"/>
  <c r="A310" i="13"/>
  <c r="G310" i="13"/>
  <c r="F310" i="13"/>
  <c r="C310" i="13"/>
  <c r="B311" i="13"/>
  <c r="B312" i="13" l="1"/>
  <c r="G311" i="13"/>
  <c r="F311" i="13"/>
  <c r="E311" i="13"/>
  <c r="A311" i="13"/>
  <c r="C311" i="13"/>
  <c r="D311" i="13"/>
  <c r="C312" i="13" l="1"/>
  <c r="B313" i="13"/>
  <c r="G312" i="13"/>
  <c r="F312" i="13"/>
  <c r="E312" i="13"/>
  <c r="D312" i="13"/>
  <c r="A312" i="13"/>
  <c r="G313" i="13" l="1"/>
  <c r="E313" i="13"/>
  <c r="D313" i="13"/>
  <c r="C313" i="13"/>
  <c r="B314" i="13"/>
  <c r="F313" i="13"/>
  <c r="A313" i="13"/>
  <c r="A314" i="13" l="1"/>
  <c r="B315" i="13"/>
  <c r="G314" i="13"/>
  <c r="D314" i="13"/>
  <c r="C314" i="13"/>
  <c r="F314" i="13"/>
  <c r="E314" i="13"/>
  <c r="F315" i="13" l="1"/>
  <c r="E315" i="13"/>
  <c r="C315" i="13"/>
  <c r="A315" i="13"/>
  <c r="B316" i="13"/>
  <c r="G315" i="13"/>
  <c r="D315" i="13"/>
  <c r="G316" i="13" l="1"/>
  <c r="F316" i="13"/>
  <c r="C316" i="13"/>
  <c r="B317" i="13"/>
  <c r="E316" i="13"/>
  <c r="D316" i="13"/>
  <c r="A316" i="13"/>
  <c r="D317" i="13" l="1"/>
  <c r="C317" i="13"/>
  <c r="A317" i="13"/>
  <c r="F317" i="13"/>
  <c r="E317" i="13"/>
  <c r="B318" i="13"/>
  <c r="G317" i="13"/>
  <c r="B319" i="13" l="1"/>
  <c r="F318" i="13"/>
  <c r="E318" i="13"/>
  <c r="D318" i="13"/>
  <c r="A318" i="13"/>
  <c r="G318" i="13"/>
  <c r="C318" i="13"/>
  <c r="A319" i="13" l="1"/>
  <c r="B320" i="13"/>
  <c r="F319" i="13"/>
  <c r="G319" i="13"/>
  <c r="E319" i="13"/>
  <c r="D319" i="13"/>
  <c r="C319" i="13"/>
  <c r="G320" i="13" l="1"/>
  <c r="F320" i="13"/>
  <c r="D320" i="13"/>
  <c r="C320" i="13"/>
  <c r="A320" i="13"/>
  <c r="E320" i="13"/>
  <c r="B321" i="13"/>
  <c r="B322" i="13" l="1"/>
  <c r="G321" i="13"/>
  <c r="F321" i="13"/>
  <c r="D321" i="13"/>
  <c r="A321" i="13"/>
  <c r="C321" i="13"/>
  <c r="E321" i="13"/>
  <c r="E322" i="13" l="1"/>
  <c r="D322" i="13"/>
  <c r="A322" i="13"/>
  <c r="B323" i="13"/>
  <c r="G322" i="13"/>
  <c r="F322" i="13"/>
  <c r="C322" i="13"/>
  <c r="B324" i="13" l="1"/>
  <c r="G323" i="13"/>
  <c r="F323" i="13"/>
  <c r="E323" i="13"/>
  <c r="D323" i="13"/>
  <c r="C323" i="13"/>
  <c r="A323" i="13"/>
  <c r="C324" i="13" l="1"/>
  <c r="B325" i="13"/>
  <c r="G324" i="13"/>
  <c r="F324" i="13"/>
  <c r="E324" i="13"/>
  <c r="D324" i="13"/>
  <c r="A324" i="13"/>
  <c r="G325" i="13" l="1"/>
  <c r="E325" i="13"/>
  <c r="D325" i="13"/>
  <c r="C325" i="13"/>
  <c r="F325" i="13"/>
  <c r="A325" i="13"/>
  <c r="B326" i="13"/>
  <c r="A326" i="13" l="1"/>
  <c r="B327" i="13"/>
  <c r="G326" i="13"/>
  <c r="E326" i="13"/>
  <c r="F326" i="13"/>
  <c r="D326" i="13"/>
  <c r="C326" i="13"/>
  <c r="F327" i="13" l="1"/>
  <c r="E327" i="13"/>
  <c r="C327" i="13"/>
  <c r="A327" i="13"/>
  <c r="B328" i="13"/>
  <c r="G327" i="13"/>
  <c r="D327" i="13"/>
  <c r="G328" i="13" l="1"/>
  <c r="F328" i="13"/>
  <c r="E328" i="13"/>
  <c r="C328" i="13"/>
  <c r="B329" i="13"/>
  <c r="D328" i="13"/>
  <c r="A328" i="13"/>
  <c r="D329" i="13" l="1"/>
  <c r="C329" i="13"/>
  <c r="A329" i="13"/>
  <c r="F329" i="13"/>
  <c r="E329" i="13"/>
  <c r="B330" i="13"/>
  <c r="G329" i="13"/>
  <c r="B331" i="13" l="1"/>
  <c r="F330" i="13"/>
  <c r="E330" i="13"/>
  <c r="D330" i="13"/>
  <c r="C330" i="13"/>
  <c r="A330" i="13"/>
  <c r="G330" i="13"/>
  <c r="A331" i="13" l="1"/>
  <c r="B332" i="13"/>
  <c r="G331" i="13"/>
  <c r="F331" i="13"/>
  <c r="E331" i="13"/>
  <c r="D331" i="13"/>
  <c r="C331" i="13"/>
  <c r="G332" i="13" l="1"/>
  <c r="F332" i="13"/>
  <c r="E332" i="13"/>
  <c r="D332" i="13"/>
  <c r="C332" i="13"/>
  <c r="A332" i="13"/>
  <c r="B333" i="13"/>
  <c r="B334" i="13" l="1"/>
  <c r="G333" i="13"/>
  <c r="F333" i="13"/>
  <c r="E333" i="13"/>
  <c r="D333" i="13"/>
  <c r="C333" i="13"/>
  <c r="A333" i="13"/>
  <c r="E334" i="13" l="1"/>
  <c r="D334" i="13"/>
  <c r="C334" i="13"/>
  <c r="A334" i="13"/>
  <c r="B335" i="13"/>
  <c r="F334" i="13"/>
  <c r="G334" i="13"/>
  <c r="B336" i="13" l="1"/>
  <c r="G335" i="13"/>
  <c r="F335" i="13"/>
  <c r="E335" i="13"/>
  <c r="D335" i="13"/>
  <c r="C335" i="13"/>
  <c r="A335" i="13"/>
  <c r="C336" i="13" l="1"/>
  <c r="A336" i="13"/>
  <c r="B337" i="13"/>
  <c r="G336" i="13"/>
  <c r="F336" i="13"/>
  <c r="E336" i="13"/>
  <c r="D336" i="13"/>
  <c r="G337" i="13" l="1"/>
  <c r="F337" i="13"/>
  <c r="E337" i="13"/>
  <c r="D337" i="13"/>
  <c r="C337" i="13"/>
  <c r="A337" i="13"/>
  <c r="B338" i="13"/>
  <c r="A338" i="13" l="1"/>
  <c r="B339" i="13"/>
  <c r="G338" i="13"/>
  <c r="F338" i="13"/>
  <c r="E338" i="13"/>
  <c r="D338" i="13"/>
  <c r="C338" i="13"/>
  <c r="F339" i="13" l="1"/>
  <c r="E339" i="13"/>
  <c r="D339" i="13"/>
  <c r="C339" i="13"/>
  <c r="A339" i="13"/>
  <c r="B340" i="13"/>
  <c r="G339" i="13"/>
  <c r="B341" i="13" l="1"/>
  <c r="G340" i="13"/>
  <c r="F340" i="13"/>
  <c r="E340" i="13"/>
  <c r="D340" i="13"/>
  <c r="C340" i="13"/>
  <c r="A340" i="13"/>
  <c r="D341" i="13" l="1"/>
  <c r="C341" i="13"/>
  <c r="A341" i="13"/>
  <c r="B342" i="13"/>
  <c r="E341" i="13"/>
  <c r="G341" i="13"/>
  <c r="F341" i="13"/>
  <c r="B343" i="13" l="1"/>
  <c r="G342" i="13"/>
  <c r="F342" i="13"/>
  <c r="E342" i="13"/>
  <c r="D342" i="13"/>
  <c r="C342" i="13"/>
  <c r="A342" i="13"/>
  <c r="A343" i="13" l="1"/>
  <c r="B344" i="13"/>
  <c r="G343" i="13"/>
  <c r="F343" i="13"/>
  <c r="E343" i="13"/>
  <c r="D343" i="13"/>
  <c r="C343" i="13"/>
  <c r="G344" i="13" l="1"/>
  <c r="F344" i="13"/>
  <c r="E344" i="13"/>
  <c r="D344" i="13"/>
  <c r="C344" i="13"/>
  <c r="A344" i="13"/>
  <c r="B345" i="13"/>
  <c r="B346" i="13" l="1"/>
  <c r="G345" i="13"/>
  <c r="F345" i="13"/>
  <c r="E345" i="13"/>
  <c r="D345" i="13"/>
  <c r="C345" i="13"/>
  <c r="A345" i="13"/>
  <c r="E346" i="13" l="1"/>
  <c r="D346" i="13"/>
  <c r="C346" i="13"/>
  <c r="A346" i="13"/>
  <c r="B347" i="13"/>
  <c r="G346" i="13"/>
  <c r="F346" i="13"/>
  <c r="B348" i="13" l="1"/>
  <c r="G347" i="13"/>
  <c r="F347" i="13"/>
  <c r="E347" i="13"/>
  <c r="D347" i="13"/>
  <c r="C347" i="13"/>
  <c r="A347" i="13"/>
  <c r="C348" i="13" l="1"/>
  <c r="A348" i="13"/>
  <c r="B349" i="13"/>
  <c r="G348" i="13"/>
  <c r="D348" i="13"/>
  <c r="F348" i="13"/>
  <c r="E348" i="13"/>
  <c r="G349" i="13" l="1"/>
  <c r="F349" i="13"/>
  <c r="E349" i="13"/>
  <c r="D349" i="13"/>
  <c r="C349" i="13"/>
  <c r="A349" i="13"/>
  <c r="B350" i="13"/>
  <c r="A350" i="13" l="1"/>
  <c r="B351" i="13"/>
  <c r="G350" i="13"/>
  <c r="F350" i="13"/>
  <c r="E350" i="13"/>
  <c r="D350" i="13"/>
  <c r="C350" i="13"/>
  <c r="F351" i="13" l="1"/>
  <c r="E351" i="13"/>
  <c r="D351" i="13"/>
  <c r="C351" i="13"/>
  <c r="A351" i="13"/>
  <c r="B352" i="13"/>
  <c r="G351" i="13"/>
  <c r="B353" i="13" l="1"/>
  <c r="G352" i="13"/>
  <c r="F352" i="13"/>
  <c r="E352" i="13"/>
  <c r="D352" i="13"/>
  <c r="C352" i="13"/>
  <c r="A352" i="13"/>
  <c r="D353" i="13" l="1"/>
  <c r="C353" i="13"/>
  <c r="A353" i="13"/>
  <c r="B354" i="13"/>
  <c r="F353" i="13"/>
  <c r="G353" i="13"/>
  <c r="E353" i="13"/>
  <c r="B355" i="13" l="1"/>
  <c r="G354" i="13"/>
  <c r="F354" i="13"/>
  <c r="E354" i="13"/>
  <c r="D354" i="13"/>
  <c r="C354" i="13"/>
  <c r="A354" i="13"/>
  <c r="B356" i="13" l="1"/>
  <c r="A355" i="13"/>
  <c r="G355" i="13"/>
  <c r="F355" i="13"/>
  <c r="D355" i="13"/>
  <c r="E355" i="13"/>
  <c r="C355" i="13"/>
  <c r="D356" i="13" l="1"/>
  <c r="B357" i="13"/>
  <c r="G356" i="13"/>
  <c r="F356" i="13"/>
  <c r="E356" i="13"/>
  <c r="C356" i="13"/>
  <c r="A356" i="13"/>
  <c r="B358" i="13" l="1"/>
  <c r="G357" i="13"/>
  <c r="D357" i="13"/>
  <c r="A357" i="13"/>
  <c r="E357" i="13"/>
  <c r="F357" i="13"/>
  <c r="C357" i="13"/>
  <c r="A358" i="13" l="1"/>
  <c r="B359" i="13"/>
  <c r="G358" i="13"/>
  <c r="F358" i="13"/>
  <c r="E358" i="13"/>
  <c r="D358" i="13"/>
  <c r="C358" i="13"/>
  <c r="G359" i="13" l="1"/>
  <c r="F359" i="13"/>
  <c r="E359" i="13"/>
  <c r="D359" i="13"/>
  <c r="C359" i="13"/>
  <c r="A359" i="13"/>
  <c r="B360" i="13"/>
  <c r="G360" i="13" l="1"/>
  <c r="A360" i="13"/>
  <c r="B361" i="13"/>
  <c r="F360" i="13"/>
  <c r="E360" i="13"/>
  <c r="C360" i="13"/>
  <c r="D360" i="13"/>
  <c r="E361" i="13" l="1"/>
  <c r="D361" i="13"/>
  <c r="C361" i="13"/>
  <c r="B362" i="13"/>
  <c r="G361" i="13"/>
  <c r="F361" i="13"/>
  <c r="A361" i="13"/>
  <c r="B363" i="13" l="1"/>
  <c r="E362" i="13"/>
  <c r="C362" i="13"/>
  <c r="A362" i="13"/>
  <c r="F362" i="13"/>
  <c r="G362" i="13"/>
  <c r="D362" i="13"/>
  <c r="C363" i="13" l="1"/>
  <c r="A363" i="13"/>
  <c r="B364" i="13"/>
  <c r="G363" i="13"/>
  <c r="F363" i="13"/>
  <c r="E363" i="13"/>
  <c r="D363" i="13"/>
  <c r="G364" i="13" l="1"/>
  <c r="F364" i="13"/>
  <c r="C364" i="13"/>
  <c r="B365" i="13"/>
  <c r="E364" i="13"/>
  <c r="D364" i="13"/>
  <c r="A364" i="13"/>
  <c r="A365" i="13" l="1"/>
  <c r="B366" i="13"/>
  <c r="G365" i="13"/>
  <c r="F365" i="13"/>
  <c r="D365" i="13"/>
  <c r="E365" i="13"/>
  <c r="C365" i="13"/>
  <c r="F366" i="13" l="1"/>
  <c r="E366" i="13"/>
  <c r="D366" i="13"/>
  <c r="A366" i="13"/>
  <c r="B367" i="13"/>
  <c r="G366" i="13"/>
  <c r="C366" i="13"/>
  <c r="B368" i="13" l="1"/>
  <c r="F367" i="13"/>
  <c r="D367" i="13"/>
  <c r="C367" i="13"/>
  <c r="A367" i="13"/>
  <c r="G367" i="13"/>
  <c r="E367" i="13"/>
  <c r="D368" i="13" l="1"/>
  <c r="C368" i="13"/>
  <c r="B369" i="13"/>
  <c r="G368" i="13"/>
  <c r="F368" i="13"/>
  <c r="E368" i="13"/>
  <c r="A368" i="13"/>
  <c r="B370" i="13" l="1"/>
  <c r="G369" i="13"/>
  <c r="D369" i="13"/>
  <c r="F369" i="13"/>
  <c r="E369" i="13"/>
  <c r="C369" i="13"/>
  <c r="A369" i="13"/>
  <c r="A370" i="13" l="1"/>
  <c r="B371" i="13"/>
  <c r="C370" i="13"/>
  <c r="G370" i="13"/>
  <c r="E370" i="13"/>
  <c r="F370" i="13"/>
  <c r="D370" i="13"/>
  <c r="G371" i="13" l="1"/>
  <c r="F371" i="13"/>
  <c r="E371" i="13"/>
  <c r="B372" i="13"/>
  <c r="D371" i="13"/>
  <c r="C371" i="13"/>
  <c r="A371" i="13"/>
  <c r="G372" i="13" l="1"/>
  <c r="E372" i="13"/>
  <c r="D372" i="13"/>
  <c r="C372" i="13"/>
  <c r="A372" i="13"/>
  <c r="B373" i="13"/>
  <c r="F372" i="13"/>
  <c r="E373" i="13" l="1"/>
  <c r="D373" i="13"/>
  <c r="C373" i="13"/>
  <c r="B374" i="13"/>
  <c r="G373" i="13"/>
  <c r="F373" i="13"/>
  <c r="A373" i="13"/>
  <c r="B375" i="13" l="1"/>
  <c r="E374" i="13"/>
  <c r="G374" i="13"/>
  <c r="F374" i="13"/>
  <c r="D374" i="13"/>
  <c r="C374" i="13"/>
  <c r="A374" i="13"/>
  <c r="C375" i="13" l="1"/>
  <c r="A375" i="13"/>
  <c r="D375" i="13"/>
  <c r="B376" i="13"/>
  <c r="F375" i="13"/>
  <c r="G375" i="13"/>
  <c r="E375" i="13"/>
  <c r="G376" i="13" l="1"/>
  <c r="F376" i="13"/>
  <c r="C376" i="13"/>
  <c r="B377" i="13"/>
  <c r="E376" i="13"/>
  <c r="D376" i="13"/>
  <c r="A376" i="13"/>
  <c r="A377" i="13" l="1"/>
  <c r="F377" i="13"/>
  <c r="E377" i="13"/>
  <c r="D377" i="13"/>
  <c r="C377" i="13"/>
  <c r="B378" i="13"/>
  <c r="G377" i="13"/>
  <c r="F378" i="13" l="1"/>
  <c r="E378" i="13"/>
  <c r="D378" i="13"/>
  <c r="A378" i="13"/>
  <c r="B379" i="13"/>
  <c r="G378" i="13"/>
  <c r="C378" i="13"/>
  <c r="B380" i="13" l="1"/>
  <c r="F379" i="13"/>
  <c r="G379" i="13"/>
  <c r="E379" i="13"/>
  <c r="D379" i="13"/>
  <c r="C379" i="13"/>
  <c r="A379" i="13"/>
  <c r="F380" i="13" l="1"/>
  <c r="E380" i="13"/>
  <c r="D380" i="13"/>
  <c r="C380" i="13"/>
  <c r="G380" i="13"/>
  <c r="A380" i="13"/>
  <c r="B381" i="13"/>
  <c r="B382" i="13" l="1"/>
  <c r="G381" i="13"/>
  <c r="D381" i="13"/>
  <c r="F381" i="13"/>
  <c r="E381" i="13"/>
  <c r="C381" i="13"/>
  <c r="A381" i="13"/>
  <c r="D382" i="13" l="1"/>
  <c r="C382" i="13"/>
  <c r="A382" i="13"/>
  <c r="B383" i="13"/>
  <c r="G382" i="13"/>
  <c r="F382" i="13"/>
  <c r="E382" i="13"/>
  <c r="B384" i="13" l="1"/>
  <c r="G383" i="13"/>
  <c r="F383" i="13"/>
  <c r="E383" i="13"/>
  <c r="D383" i="13"/>
  <c r="C383" i="13"/>
  <c r="A383" i="13"/>
  <c r="A384" i="13" l="1"/>
  <c r="G384" i="13"/>
  <c r="C384" i="13"/>
  <c r="B385" i="13"/>
  <c r="E384" i="13"/>
  <c r="F384" i="13"/>
  <c r="D384" i="13"/>
  <c r="G385" i="13" l="1"/>
  <c r="F385" i="13"/>
  <c r="E385" i="13"/>
  <c r="D385" i="13"/>
  <c r="C385" i="13"/>
  <c r="B386" i="13"/>
  <c r="A385" i="13"/>
  <c r="B387" i="13" l="1"/>
  <c r="E386" i="13"/>
  <c r="G386" i="13"/>
  <c r="F386" i="13"/>
  <c r="D386" i="13"/>
  <c r="C386" i="13"/>
  <c r="A386" i="13"/>
  <c r="E387" i="13" l="1"/>
  <c r="D387" i="13"/>
  <c r="C387" i="13"/>
  <c r="A387" i="13"/>
  <c r="F387" i="13"/>
  <c r="B388" i="13"/>
  <c r="G387" i="13"/>
  <c r="B389" i="13" l="1"/>
  <c r="G388" i="13"/>
  <c r="F388" i="13"/>
  <c r="C388" i="13"/>
  <c r="E388" i="13"/>
  <c r="D388" i="13"/>
  <c r="A388" i="13"/>
  <c r="C389" i="13" l="1"/>
  <c r="A389" i="13"/>
  <c r="B390" i="13"/>
  <c r="G389" i="13"/>
  <c r="F389" i="13"/>
  <c r="E389" i="13"/>
  <c r="D389" i="13"/>
  <c r="G390" i="13" l="1"/>
  <c r="F390" i="13"/>
  <c r="E390" i="13"/>
  <c r="D390" i="13"/>
  <c r="A390" i="13"/>
  <c r="B391" i="13"/>
  <c r="C390" i="13"/>
  <c r="A391" i="13" l="1"/>
  <c r="B392" i="13"/>
  <c r="F391" i="13"/>
  <c r="G391" i="13"/>
  <c r="D391" i="13"/>
  <c r="E391" i="13"/>
  <c r="C391" i="13"/>
  <c r="F392" i="13" l="1"/>
  <c r="E392" i="13"/>
  <c r="D392" i="13"/>
  <c r="C392" i="13"/>
  <c r="B393" i="13"/>
  <c r="G392" i="13"/>
  <c r="A392" i="13"/>
  <c r="B394" i="13" l="1"/>
  <c r="G393" i="13"/>
  <c r="D393" i="13"/>
  <c r="F393" i="13"/>
  <c r="E393" i="13"/>
  <c r="C393" i="13"/>
  <c r="A393" i="13"/>
  <c r="D394" i="13" l="1"/>
  <c r="C394" i="13"/>
  <c r="A394" i="13"/>
  <c r="B395" i="13"/>
  <c r="E394" i="13"/>
  <c r="G394" i="13"/>
  <c r="F394" i="13"/>
  <c r="B396" i="13" l="1"/>
  <c r="G395" i="13"/>
  <c r="F395" i="13"/>
  <c r="E395" i="13"/>
  <c r="D395" i="13"/>
  <c r="C395" i="13"/>
  <c r="A395" i="13"/>
  <c r="A396" i="13" l="1"/>
  <c r="G396" i="13"/>
  <c r="B397" i="13"/>
  <c r="F396" i="13"/>
  <c r="E396" i="13"/>
  <c r="D396" i="13"/>
  <c r="C396" i="13"/>
  <c r="G397" i="13" l="1"/>
  <c r="F397" i="13"/>
  <c r="E397" i="13"/>
  <c r="D397" i="13"/>
  <c r="C397" i="13"/>
  <c r="A397" i="13"/>
  <c r="B398" i="13"/>
  <c r="B399" i="13" l="1"/>
  <c r="E398" i="13"/>
  <c r="A398" i="13"/>
  <c r="G398" i="13"/>
  <c r="F398" i="13"/>
  <c r="C398" i="13"/>
  <c r="D398" i="13"/>
  <c r="E399" i="13" l="1"/>
  <c r="D399" i="13"/>
  <c r="C399" i="13"/>
  <c r="A399" i="13"/>
  <c r="B400" i="13"/>
  <c r="G399" i="13"/>
  <c r="F399" i="13"/>
  <c r="B401" i="13" l="1"/>
  <c r="G400" i="13"/>
  <c r="F400" i="13"/>
  <c r="C400" i="13"/>
  <c r="E400" i="13"/>
  <c r="D400" i="13"/>
  <c r="A400" i="13"/>
  <c r="C401" i="13" l="1"/>
  <c r="A401" i="13"/>
  <c r="D401" i="13"/>
  <c r="B402" i="13"/>
  <c r="F401" i="13"/>
  <c r="G401" i="13"/>
  <c r="E401" i="13"/>
  <c r="G402" i="13" l="1"/>
  <c r="F402" i="13"/>
  <c r="E402" i="13"/>
  <c r="D402" i="13"/>
  <c r="A402" i="13"/>
  <c r="B403" i="13"/>
  <c r="C402" i="13"/>
  <c r="A403" i="13" l="1"/>
  <c r="B404" i="13"/>
  <c r="F403" i="13"/>
  <c r="C403" i="13"/>
  <c r="G403" i="13"/>
  <c r="E403" i="13"/>
  <c r="D403" i="13"/>
  <c r="F404" i="13" l="1"/>
  <c r="E404" i="13"/>
  <c r="D404" i="13"/>
  <c r="C404" i="13"/>
  <c r="B405" i="13"/>
  <c r="G404" i="13"/>
  <c r="A404" i="13"/>
  <c r="B406" i="13" l="1"/>
  <c r="G405" i="13"/>
  <c r="D405" i="13"/>
  <c r="A405" i="13"/>
  <c r="E405" i="13"/>
  <c r="F405" i="13"/>
  <c r="C405" i="13"/>
  <c r="D406" i="13" l="1"/>
  <c r="C406" i="13"/>
  <c r="A406" i="13"/>
  <c r="B407" i="13"/>
  <c r="F406" i="13"/>
  <c r="G406" i="13"/>
  <c r="E406" i="13"/>
  <c r="B408" i="13" l="1"/>
  <c r="G407" i="13"/>
  <c r="F407" i="13"/>
  <c r="E407" i="13"/>
  <c r="D407" i="13"/>
  <c r="C407" i="13"/>
  <c r="A407" i="13"/>
  <c r="A408" i="13" l="1"/>
  <c r="G408" i="13"/>
  <c r="D408" i="13"/>
  <c r="F408" i="13"/>
  <c r="E408" i="13"/>
  <c r="C408" i="13"/>
  <c r="B409" i="13"/>
  <c r="G409" i="13" l="1"/>
  <c r="F409" i="13"/>
  <c r="E409" i="13"/>
  <c r="D409" i="13"/>
  <c r="C409" i="13"/>
  <c r="B410" i="13"/>
  <c r="A409" i="13"/>
  <c r="B411" i="13" l="1"/>
  <c r="E410" i="13"/>
  <c r="G410" i="13"/>
  <c r="F410" i="13"/>
  <c r="D410" i="13"/>
  <c r="A410" i="13"/>
  <c r="C410" i="13"/>
  <c r="E411" i="13" l="1"/>
  <c r="D411" i="13"/>
  <c r="C411" i="13"/>
  <c r="A411" i="13"/>
  <c r="G411" i="13"/>
  <c r="B412" i="13"/>
  <c r="F411" i="13"/>
  <c r="B413" i="13" l="1"/>
  <c r="G412" i="13"/>
  <c r="F412" i="13"/>
  <c r="C412" i="13"/>
  <c r="E412" i="13"/>
  <c r="D412" i="13"/>
  <c r="A412" i="13"/>
  <c r="C413" i="13" l="1"/>
  <c r="A413" i="13"/>
  <c r="E413" i="13"/>
  <c r="D413" i="13"/>
  <c r="G413" i="13"/>
  <c r="B414" i="13"/>
  <c r="F413" i="13"/>
  <c r="G414" i="13" l="1"/>
  <c r="F414" i="13"/>
  <c r="E414" i="13"/>
  <c r="D414" i="13"/>
  <c r="A414" i="13"/>
  <c r="B415" i="13"/>
  <c r="C414" i="13"/>
  <c r="A415" i="13" l="1"/>
  <c r="B416" i="13"/>
  <c r="F415" i="13"/>
  <c r="C415" i="13"/>
  <c r="G415" i="13"/>
  <c r="E415" i="13"/>
  <c r="D415" i="13"/>
  <c r="F416" i="13" l="1"/>
  <c r="E416" i="13"/>
  <c r="D416" i="13"/>
  <c r="C416" i="13"/>
  <c r="B417" i="13"/>
  <c r="G416" i="13"/>
  <c r="A416" i="13"/>
  <c r="B418" i="13" l="1"/>
  <c r="G417" i="13"/>
  <c r="D417" i="13"/>
  <c r="A417" i="13"/>
  <c r="C417" i="13"/>
  <c r="F417" i="13"/>
  <c r="E417" i="13"/>
  <c r="D418" i="13" l="1"/>
  <c r="C418" i="13"/>
  <c r="A418" i="13"/>
  <c r="B419" i="13"/>
  <c r="F418" i="13"/>
  <c r="G418" i="13"/>
  <c r="E418" i="13"/>
  <c r="B420" i="13" l="1"/>
  <c r="G419" i="13"/>
  <c r="F419" i="13"/>
  <c r="E419" i="13"/>
  <c r="D419" i="13"/>
  <c r="C419" i="13"/>
  <c r="A419" i="13"/>
  <c r="A420" i="13" l="1"/>
  <c r="G420" i="13"/>
  <c r="D420" i="13"/>
  <c r="B421" i="13"/>
  <c r="F420" i="13"/>
  <c r="E420" i="13"/>
  <c r="C420" i="13"/>
  <c r="G421" i="13" l="1"/>
  <c r="F421" i="13"/>
  <c r="E421" i="13"/>
  <c r="D421" i="13"/>
  <c r="C421" i="13"/>
  <c r="B422" i="13"/>
  <c r="A421" i="13"/>
  <c r="B423" i="13" l="1"/>
  <c r="E422" i="13"/>
  <c r="G422" i="13"/>
  <c r="F422" i="13"/>
  <c r="C422" i="13"/>
  <c r="D422" i="13"/>
  <c r="A422" i="13"/>
  <c r="E423" i="13" l="1"/>
  <c r="D423" i="13"/>
  <c r="C423" i="13"/>
  <c r="A423" i="13"/>
  <c r="G423" i="13"/>
  <c r="B424" i="13"/>
  <c r="F423" i="13"/>
  <c r="B425" i="13" l="1"/>
  <c r="G424" i="13"/>
  <c r="F424" i="13"/>
  <c r="C424" i="13"/>
  <c r="E424" i="13"/>
  <c r="D424" i="13"/>
  <c r="A424" i="13"/>
  <c r="C425" i="13" l="1"/>
  <c r="A425" i="13"/>
  <c r="E425" i="13"/>
  <c r="F425" i="13"/>
  <c r="D425" i="13"/>
  <c r="B426" i="13"/>
  <c r="G425" i="13"/>
  <c r="G426" i="13" l="1"/>
  <c r="F426" i="13"/>
  <c r="E426" i="13"/>
  <c r="D426" i="13"/>
  <c r="A426" i="13"/>
  <c r="B427" i="13"/>
  <c r="C426" i="13"/>
  <c r="A427" i="13" l="1"/>
  <c r="B428" i="13"/>
  <c r="F427" i="13"/>
  <c r="C427" i="13"/>
  <c r="G427" i="13"/>
  <c r="E427" i="13"/>
  <c r="D427" i="13"/>
  <c r="F428" i="13" l="1"/>
  <c r="E428" i="13"/>
  <c r="D428" i="13"/>
  <c r="C428" i="13"/>
  <c r="B429" i="13"/>
  <c r="G428" i="13"/>
  <c r="A428" i="13"/>
  <c r="B430" i="13" l="1"/>
  <c r="G429" i="13"/>
  <c r="D429" i="13"/>
  <c r="A429" i="13"/>
  <c r="E429" i="13"/>
  <c r="C429" i="13"/>
  <c r="F429" i="13"/>
  <c r="D430" i="13" l="1"/>
  <c r="C430" i="13"/>
  <c r="A430" i="13"/>
  <c r="B431" i="13"/>
  <c r="F430" i="13"/>
  <c r="E430" i="13"/>
  <c r="G430" i="13"/>
  <c r="B432" i="13" l="1"/>
  <c r="G431" i="13"/>
  <c r="F431" i="13"/>
  <c r="E431" i="13"/>
  <c r="D431" i="13"/>
  <c r="C431" i="13"/>
  <c r="A431" i="13"/>
  <c r="A432" i="13" l="1"/>
  <c r="G432" i="13"/>
  <c r="D432" i="13"/>
  <c r="B433" i="13"/>
  <c r="F432" i="13"/>
  <c r="E432" i="13"/>
  <c r="C432" i="13"/>
  <c r="G433" i="13" l="1"/>
  <c r="F433" i="13"/>
  <c r="E433" i="13"/>
  <c r="D433" i="13"/>
  <c r="C433" i="13"/>
  <c r="B434" i="13"/>
  <c r="A433" i="13"/>
  <c r="B435" i="13" l="1"/>
  <c r="E434" i="13"/>
  <c r="A434" i="13"/>
  <c r="G434" i="13"/>
  <c r="D434" i="13"/>
  <c r="F434" i="13"/>
  <c r="C434" i="13"/>
  <c r="E435" i="13" l="1"/>
  <c r="D435" i="13"/>
  <c r="C435" i="13"/>
  <c r="A435" i="13"/>
  <c r="G435" i="13"/>
  <c r="B436" i="13"/>
  <c r="F435" i="13"/>
  <c r="B437" i="13" l="1"/>
  <c r="G436" i="13"/>
  <c r="F436" i="13"/>
  <c r="C436" i="13"/>
  <c r="E436" i="13"/>
  <c r="D436" i="13"/>
  <c r="A436" i="13"/>
  <c r="C437" i="13" l="1"/>
  <c r="A437" i="13"/>
  <c r="E437" i="13"/>
  <c r="G437" i="13"/>
  <c r="F437" i="13"/>
  <c r="D437" i="13"/>
  <c r="B438" i="13"/>
  <c r="G438" i="13" l="1"/>
  <c r="F438" i="13"/>
  <c r="E438" i="13"/>
  <c r="D438" i="13"/>
  <c r="A438" i="13"/>
  <c r="C438" i="13"/>
  <c r="B439" i="13"/>
  <c r="A439" i="13" l="1"/>
  <c r="B440" i="13"/>
  <c r="F439" i="13"/>
  <c r="C439" i="13"/>
  <c r="G439" i="13"/>
  <c r="E439" i="13"/>
  <c r="D439" i="13"/>
  <c r="F440" i="13" l="1"/>
  <c r="E440" i="13"/>
  <c r="D440" i="13"/>
  <c r="C440" i="13"/>
  <c r="B441" i="13"/>
  <c r="G440" i="13"/>
  <c r="A440" i="13"/>
  <c r="B442" i="13" l="1"/>
  <c r="G441" i="13"/>
  <c r="D441" i="13"/>
  <c r="A441" i="13"/>
  <c r="F441" i="13"/>
  <c r="E441" i="13"/>
  <c r="C441" i="13"/>
  <c r="E442" i="13" l="1"/>
  <c r="D442" i="13"/>
  <c r="C442" i="13"/>
  <c r="A442" i="13"/>
  <c r="B443" i="13"/>
  <c r="F442" i="13"/>
  <c r="G442" i="13"/>
  <c r="B444" i="13" l="1"/>
  <c r="G443" i="13"/>
  <c r="F443" i="13"/>
  <c r="E443" i="13"/>
  <c r="D443" i="13"/>
  <c r="A443" i="13"/>
  <c r="C443" i="13"/>
  <c r="C444" i="13" l="1"/>
  <c r="A444" i="13"/>
  <c r="G444" i="13"/>
  <c r="D444" i="13"/>
  <c r="B445" i="13"/>
  <c r="F444" i="13"/>
  <c r="E444" i="13"/>
  <c r="G445" i="13" l="1"/>
  <c r="F445" i="13"/>
  <c r="E445" i="13"/>
  <c r="D445" i="13"/>
  <c r="C445" i="13"/>
  <c r="B446" i="13"/>
  <c r="A445" i="13"/>
  <c r="A446" i="13" l="1"/>
  <c r="B447" i="13"/>
  <c r="E446" i="13"/>
  <c r="G446" i="13"/>
  <c r="F446" i="13"/>
  <c r="D446" i="13"/>
  <c r="C446" i="13"/>
  <c r="F447" i="13" l="1"/>
  <c r="E447" i="13"/>
  <c r="D447" i="13"/>
  <c r="C447" i="13"/>
  <c r="A447" i="13"/>
  <c r="G447" i="13"/>
  <c r="B448" i="13"/>
  <c r="B449" i="13" l="1"/>
  <c r="G448" i="13"/>
  <c r="F448" i="13"/>
  <c r="C448" i="13"/>
  <c r="E448" i="13"/>
  <c r="D448" i="13"/>
  <c r="A448" i="13"/>
  <c r="D449" i="13" l="1"/>
  <c r="C449" i="13"/>
  <c r="A449" i="13"/>
  <c r="E449" i="13"/>
  <c r="B450" i="13"/>
  <c r="G449" i="13"/>
  <c r="F449" i="13"/>
  <c r="B451" i="13" l="1"/>
  <c r="G450" i="13"/>
  <c r="F450" i="13"/>
  <c r="E450" i="13"/>
  <c r="D450" i="13"/>
  <c r="A450" i="13"/>
  <c r="C450" i="13"/>
  <c r="A451" i="13" l="1"/>
  <c r="B452" i="13"/>
  <c r="F451" i="13"/>
  <c r="C451" i="13"/>
  <c r="G451" i="13"/>
  <c r="E451" i="13"/>
  <c r="D451" i="13"/>
  <c r="G452" i="13" l="1"/>
  <c r="F452" i="13"/>
  <c r="E452" i="13"/>
  <c r="D452" i="13"/>
  <c r="C452" i="13"/>
  <c r="A452" i="13"/>
  <c r="B453" i="13"/>
  <c r="B454" i="13" l="1"/>
  <c r="G453" i="13"/>
  <c r="D453" i="13"/>
  <c r="A453" i="13"/>
  <c r="F453" i="13"/>
  <c r="C453" i="13"/>
  <c r="E453" i="13"/>
  <c r="E454" i="13" l="1"/>
  <c r="D454" i="13"/>
  <c r="C454" i="13"/>
  <c r="A454" i="13"/>
  <c r="B455" i="13"/>
  <c r="F454" i="13"/>
  <c r="G454" i="13"/>
  <c r="B456" i="13" l="1"/>
  <c r="G455" i="13"/>
  <c r="F455" i="13"/>
  <c r="E455" i="13"/>
  <c r="D455" i="13"/>
  <c r="C455" i="13"/>
  <c r="A455" i="13"/>
  <c r="C456" i="13" l="1"/>
  <c r="A456" i="13"/>
  <c r="G456" i="13"/>
  <c r="D456" i="13"/>
  <c r="B457" i="13"/>
  <c r="F456" i="13"/>
  <c r="E456" i="13"/>
  <c r="G457" i="13" l="1"/>
  <c r="F457" i="13"/>
  <c r="E457" i="13"/>
  <c r="D457" i="13"/>
  <c r="C457" i="13"/>
  <c r="B458" i="13"/>
  <c r="A457" i="13"/>
  <c r="A458" i="13" l="1"/>
  <c r="B459" i="13"/>
  <c r="E458" i="13"/>
  <c r="G458" i="13"/>
  <c r="D458" i="13"/>
  <c r="F458" i="13"/>
  <c r="C458" i="13"/>
  <c r="F459" i="13" l="1"/>
  <c r="E459" i="13"/>
  <c r="D459" i="13"/>
  <c r="C459" i="13"/>
  <c r="A459" i="13"/>
  <c r="G459" i="13"/>
  <c r="B460" i="13"/>
  <c r="B461" i="13" l="1"/>
  <c r="G460" i="13"/>
  <c r="F460" i="13"/>
  <c r="C460" i="13"/>
  <c r="E460" i="13"/>
  <c r="D460" i="13"/>
  <c r="A460" i="13"/>
  <c r="D461" i="13" l="1"/>
  <c r="C461" i="13"/>
  <c r="A461" i="13"/>
  <c r="E461" i="13"/>
  <c r="B462" i="13"/>
  <c r="G461" i="13"/>
  <c r="F461" i="13"/>
  <c r="B463" i="13" l="1"/>
  <c r="G462" i="13"/>
  <c r="F462" i="13"/>
  <c r="E462" i="13"/>
  <c r="D462" i="13"/>
  <c r="A462" i="13"/>
  <c r="C462" i="13"/>
  <c r="A463" i="13" l="1"/>
  <c r="B464" i="13"/>
  <c r="F463" i="13"/>
  <c r="C463" i="13"/>
  <c r="E463" i="13"/>
  <c r="G463" i="13"/>
  <c r="D463" i="13"/>
  <c r="G464" i="13" l="1"/>
  <c r="F464" i="13"/>
  <c r="E464" i="13"/>
  <c r="D464" i="13"/>
  <c r="C464" i="13"/>
  <c r="B465" i="13"/>
  <c r="A464" i="13"/>
  <c r="B466" i="13" l="1"/>
  <c r="G465" i="13"/>
  <c r="D465" i="13"/>
  <c r="A465" i="13"/>
  <c r="F465" i="13"/>
  <c r="E465" i="13"/>
  <c r="C465" i="13"/>
  <c r="E466" i="13" l="1"/>
  <c r="D466" i="13"/>
  <c r="C466" i="13"/>
  <c r="A466" i="13"/>
  <c r="B467" i="13"/>
  <c r="F466" i="13"/>
  <c r="G466" i="13"/>
  <c r="B468" i="13" l="1"/>
  <c r="G467" i="13"/>
  <c r="F467" i="13"/>
  <c r="E467" i="13"/>
  <c r="D467" i="13"/>
  <c r="C467" i="13"/>
  <c r="A467" i="13"/>
  <c r="C468" i="13" l="1"/>
  <c r="A468" i="13"/>
  <c r="G468" i="13"/>
  <c r="D468" i="13"/>
  <c r="B469" i="13"/>
  <c r="F468" i="13"/>
  <c r="E468" i="13"/>
  <c r="G469" i="13" l="1"/>
  <c r="F469" i="13"/>
  <c r="E469" i="13"/>
  <c r="D469" i="13"/>
  <c r="C469" i="13"/>
  <c r="B470" i="13"/>
  <c r="A469" i="13"/>
  <c r="A470" i="13" l="1"/>
  <c r="B471" i="13"/>
  <c r="E470" i="13"/>
  <c r="G470" i="13"/>
  <c r="F470" i="13"/>
  <c r="D470" i="13"/>
  <c r="C470" i="13"/>
  <c r="F471" i="13" l="1"/>
  <c r="E471" i="13"/>
  <c r="D471" i="13"/>
  <c r="C471" i="13"/>
  <c r="A471" i="13"/>
  <c r="G471" i="13"/>
  <c r="B472" i="13"/>
  <c r="B473" i="13" l="1"/>
  <c r="G472" i="13"/>
  <c r="F472" i="13"/>
  <c r="C472" i="13"/>
  <c r="E472" i="13"/>
  <c r="D472" i="13"/>
  <c r="A472" i="13"/>
  <c r="D473" i="13" l="1"/>
  <c r="C473" i="13"/>
  <c r="A473" i="13"/>
  <c r="E473" i="13"/>
  <c r="G473" i="13"/>
  <c r="B474" i="13"/>
  <c r="F473" i="13"/>
  <c r="B475" i="13" l="1"/>
  <c r="G474" i="13"/>
  <c r="F474" i="13"/>
  <c r="E474" i="13"/>
  <c r="D474" i="13"/>
  <c r="A474" i="13"/>
  <c r="C474" i="13"/>
  <c r="A475" i="13" l="1"/>
  <c r="B476" i="13"/>
  <c r="F475" i="13"/>
  <c r="C475" i="13"/>
  <c r="G475" i="13"/>
  <c r="E475" i="13"/>
  <c r="D475" i="13"/>
  <c r="G476" i="13" l="1"/>
  <c r="F476" i="13"/>
  <c r="E476" i="13"/>
  <c r="D476" i="13"/>
  <c r="C476" i="13"/>
  <c r="B477" i="13"/>
  <c r="A476" i="13"/>
  <c r="B478" i="13" l="1"/>
  <c r="G477" i="13"/>
  <c r="D477" i="13"/>
  <c r="A477" i="13"/>
  <c r="F477" i="13"/>
  <c r="E477" i="13"/>
  <c r="C477" i="13"/>
  <c r="E478" i="13" l="1"/>
  <c r="D478" i="13"/>
  <c r="C478" i="13"/>
  <c r="A478" i="13"/>
  <c r="B479" i="13"/>
  <c r="F478" i="13"/>
  <c r="G478" i="13"/>
  <c r="B480" i="13" l="1"/>
  <c r="G479" i="13"/>
  <c r="F479" i="13"/>
  <c r="E479" i="13"/>
  <c r="D479" i="13"/>
  <c r="A479" i="13"/>
  <c r="C479" i="13"/>
  <c r="C480" i="13" l="1"/>
  <c r="A480" i="13"/>
  <c r="G480" i="13"/>
  <c r="D480" i="13"/>
  <c r="B481" i="13"/>
  <c r="F480" i="13"/>
  <c r="E480" i="13"/>
  <c r="G481" i="13" l="1"/>
  <c r="F481" i="13"/>
  <c r="E481" i="13"/>
  <c r="D481" i="13"/>
  <c r="C481" i="13"/>
  <c r="B482" i="13"/>
  <c r="A481" i="13"/>
  <c r="A482" i="13" l="1"/>
  <c r="B483" i="13"/>
  <c r="E482" i="13"/>
  <c r="G482" i="13"/>
  <c r="F482" i="13"/>
  <c r="D482" i="13"/>
  <c r="C482" i="13"/>
  <c r="F483" i="13" l="1"/>
  <c r="E483" i="13"/>
  <c r="D483" i="13"/>
  <c r="C483" i="13"/>
  <c r="A483" i="13"/>
  <c r="G483" i="13"/>
  <c r="B484" i="13"/>
  <c r="B485" i="13" l="1"/>
  <c r="G484" i="13"/>
  <c r="F484" i="13"/>
  <c r="C484" i="13"/>
  <c r="E484" i="13"/>
  <c r="D484" i="13"/>
  <c r="A484" i="13"/>
  <c r="D485" i="13" l="1"/>
  <c r="C485" i="13"/>
  <c r="A485" i="13"/>
  <c r="E485" i="13"/>
  <c r="B486" i="13"/>
  <c r="G485" i="13"/>
  <c r="F485" i="13"/>
  <c r="B487" i="13" l="1"/>
  <c r="G486" i="13"/>
  <c r="F486" i="13"/>
  <c r="E486" i="13"/>
  <c r="D486" i="13"/>
  <c r="A486" i="13"/>
  <c r="C486" i="13"/>
  <c r="A487" i="13" l="1"/>
  <c r="B488" i="13"/>
  <c r="F487" i="13"/>
  <c r="C487" i="13"/>
  <c r="G487" i="13"/>
  <c r="E487" i="13"/>
  <c r="D487" i="13"/>
  <c r="G488" i="13" l="1"/>
  <c r="F488" i="13"/>
  <c r="E488" i="13"/>
  <c r="D488" i="13"/>
  <c r="C488" i="13"/>
  <c r="A488" i="13"/>
  <c r="B489" i="13"/>
  <c r="B490" i="13" l="1"/>
  <c r="G489" i="13"/>
  <c r="D489" i="13"/>
  <c r="A489" i="13"/>
  <c r="F489" i="13"/>
  <c r="C489" i="13"/>
  <c r="E489" i="13"/>
  <c r="E490" i="13" l="1"/>
  <c r="D490" i="13"/>
  <c r="C490" i="13"/>
  <c r="A490" i="13"/>
  <c r="B491" i="13"/>
  <c r="F490" i="13"/>
  <c r="G490" i="13"/>
  <c r="B492" i="13" l="1"/>
  <c r="G491" i="13"/>
  <c r="F491" i="13"/>
  <c r="E491" i="13"/>
  <c r="D491" i="13"/>
  <c r="C491" i="13"/>
  <c r="A491" i="13"/>
  <c r="C492" i="13" l="1"/>
  <c r="A492" i="13"/>
  <c r="G492" i="13"/>
  <c r="D492" i="13"/>
  <c r="B493" i="13"/>
  <c r="F492" i="13"/>
  <c r="E492" i="13"/>
  <c r="G493" i="13" l="1"/>
  <c r="F493" i="13"/>
  <c r="E493" i="13"/>
  <c r="D493" i="13"/>
  <c r="C493" i="13"/>
  <c r="B494" i="13"/>
  <c r="A493" i="13"/>
  <c r="A494" i="13" l="1"/>
  <c r="B495" i="13"/>
  <c r="E494" i="13"/>
  <c r="G494" i="13"/>
  <c r="D494" i="13"/>
  <c r="F494" i="13"/>
  <c r="C494" i="13"/>
  <c r="F495" i="13" l="1"/>
  <c r="E495" i="13"/>
  <c r="D495" i="13"/>
  <c r="C495" i="13"/>
  <c r="A495" i="13"/>
  <c r="G495" i="13"/>
  <c r="B496" i="13"/>
  <c r="B497" i="13" l="1"/>
  <c r="G496" i="13"/>
  <c r="F496" i="13"/>
  <c r="C496" i="13"/>
  <c r="E496" i="13"/>
  <c r="D496" i="13"/>
  <c r="A496" i="13"/>
  <c r="D497" i="13" l="1"/>
  <c r="C497" i="13"/>
  <c r="A497" i="13"/>
  <c r="E497" i="13"/>
  <c r="B498" i="13"/>
  <c r="G497" i="13"/>
  <c r="F497" i="13"/>
  <c r="B499" i="13" l="1"/>
  <c r="G498" i="13"/>
  <c r="F498" i="13"/>
  <c r="E498" i="13"/>
  <c r="D498" i="13"/>
  <c r="A498" i="13"/>
  <c r="C498" i="13"/>
  <c r="A499" i="13" l="1"/>
  <c r="B500" i="13"/>
  <c r="G499" i="13"/>
  <c r="F499" i="13"/>
  <c r="E499" i="13"/>
  <c r="D499" i="13"/>
  <c r="C499" i="13"/>
  <c r="G500" i="13" l="1"/>
  <c r="F500" i="13"/>
  <c r="E500" i="13"/>
  <c r="D500" i="13"/>
  <c r="C500" i="13"/>
  <c r="A500" i="13"/>
  <c r="E8" i="9" l="1"/>
  <c r="A15" i="9" l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D9" i="9"/>
  <c r="D8" i="9"/>
  <c r="E131" i="9" l="1"/>
  <c r="E129" i="9"/>
  <c r="E127" i="9"/>
  <c r="E125" i="9"/>
  <c r="E123" i="9"/>
  <c r="E121" i="9"/>
  <c r="E119" i="9"/>
  <c r="E117" i="9"/>
  <c r="E115" i="9"/>
  <c r="E113" i="9"/>
  <c r="E111" i="9"/>
  <c r="E109" i="9"/>
  <c r="E107" i="9"/>
  <c r="E105" i="9"/>
  <c r="E103" i="9"/>
  <c r="E101" i="9"/>
  <c r="E99" i="9"/>
  <c r="E97" i="9"/>
  <c r="E95" i="9"/>
  <c r="E93" i="9"/>
  <c r="E91" i="9"/>
  <c r="E89" i="9"/>
  <c r="E87" i="9"/>
  <c r="E85" i="9"/>
  <c r="E83" i="9"/>
  <c r="E81" i="9"/>
  <c r="E79" i="9"/>
  <c r="E130" i="9"/>
  <c r="E128" i="9"/>
  <c r="E126" i="9"/>
  <c r="E124" i="9"/>
  <c r="E122" i="9"/>
  <c r="E120" i="9"/>
  <c r="E118" i="9"/>
  <c r="E116" i="9"/>
  <c r="E114" i="9"/>
  <c r="E112" i="9"/>
  <c r="E110" i="9"/>
  <c r="E108" i="9"/>
  <c r="E106" i="9"/>
  <c r="E104" i="9"/>
  <c r="E102" i="9"/>
  <c r="E100" i="9"/>
  <c r="E98" i="9"/>
  <c r="E96" i="9"/>
  <c r="E94" i="9"/>
  <c r="E92" i="9"/>
  <c r="E90" i="9"/>
  <c r="E88" i="9"/>
  <c r="E86" i="9"/>
  <c r="E84" i="9"/>
  <c r="E82" i="9"/>
  <c r="E80" i="9"/>
  <c r="E78" i="9"/>
  <c r="E77" i="9"/>
  <c r="E75" i="9"/>
  <c r="E73" i="9"/>
  <c r="E71" i="9"/>
  <c r="E69" i="9"/>
  <c r="E67" i="9"/>
  <c r="E65" i="9"/>
  <c r="E63" i="9"/>
  <c r="E61" i="9"/>
  <c r="E59" i="9"/>
  <c r="E57" i="9"/>
  <c r="E55" i="9"/>
  <c r="E53" i="9"/>
  <c r="E51" i="9"/>
  <c r="E49" i="9"/>
  <c r="E47" i="9"/>
  <c r="E45" i="9"/>
  <c r="E46" i="9"/>
  <c r="E42" i="9"/>
  <c r="E40" i="9"/>
  <c r="E38" i="9"/>
  <c r="E36" i="9"/>
  <c r="E34" i="9"/>
  <c r="E32" i="9"/>
  <c r="E30" i="9"/>
  <c r="E28" i="9"/>
  <c r="E26" i="9"/>
  <c r="E24" i="9"/>
  <c r="E22" i="9"/>
  <c r="E20" i="9"/>
  <c r="E18" i="9"/>
  <c r="E16" i="9"/>
  <c r="C15" i="9"/>
  <c r="E43" i="9"/>
  <c r="E41" i="9"/>
  <c r="E39" i="9"/>
  <c r="E35" i="9"/>
  <c r="E31" i="9"/>
  <c r="E27" i="9"/>
  <c r="E23" i="9"/>
  <c r="E19" i="9"/>
  <c r="E15" i="9"/>
  <c r="E76" i="9"/>
  <c r="E72" i="9"/>
  <c r="E68" i="9"/>
  <c r="E64" i="9"/>
  <c r="E56" i="9"/>
  <c r="E52" i="9"/>
  <c r="E74" i="9"/>
  <c r="E70" i="9"/>
  <c r="E66" i="9"/>
  <c r="E62" i="9"/>
  <c r="E58" i="9"/>
  <c r="E54" i="9"/>
  <c r="E50" i="9"/>
  <c r="E44" i="9"/>
  <c r="F15" i="9"/>
  <c r="E37" i="9"/>
  <c r="E33" i="9"/>
  <c r="E29" i="9"/>
  <c r="E25" i="9"/>
  <c r="E21" i="9"/>
  <c r="E17" i="9"/>
  <c r="E60" i="9"/>
  <c r="E48" i="9"/>
  <c r="F16" i="9" l="1"/>
  <c r="F17" i="9" s="1"/>
  <c r="F18" i="9" s="1"/>
  <c r="F19" i="9" s="1"/>
  <c r="F20" i="9" s="1"/>
  <c r="F21" i="9" s="1"/>
  <c r="F22" i="9" s="1"/>
  <c r="F23" i="9" s="1"/>
  <c r="F24" i="9" s="1"/>
  <c r="F25" i="9" s="1"/>
  <c r="F26" i="9" s="1"/>
  <c r="F27" i="9" s="1"/>
  <c r="F28" i="9" s="1"/>
  <c r="F29" i="9" s="1"/>
  <c r="F30" i="9" s="1"/>
  <c r="F31" i="9" s="1"/>
  <c r="F32" i="9" s="1"/>
  <c r="F33" i="9" s="1"/>
  <c r="F34" i="9" s="1"/>
  <c r="F35" i="9" s="1"/>
  <c r="F36" i="9" s="1"/>
  <c r="F37" i="9" s="1"/>
  <c r="F38" i="9" s="1"/>
  <c r="F39" i="9" s="1"/>
  <c r="F40" i="9" s="1"/>
  <c r="F41" i="9" s="1"/>
  <c r="F42" i="9" s="1"/>
  <c r="F43" i="9" s="1"/>
  <c r="F44" i="9" s="1"/>
  <c r="F45" i="9" s="1"/>
  <c r="F46" i="9" s="1"/>
  <c r="F47" i="9" s="1"/>
  <c r="F48" i="9" s="1"/>
  <c r="F49" i="9" s="1"/>
  <c r="F50" i="9" s="1"/>
  <c r="F51" i="9" s="1"/>
  <c r="F52" i="9" s="1"/>
  <c r="F53" i="9" s="1"/>
  <c r="F54" i="9" s="1"/>
  <c r="F55" i="9" s="1"/>
  <c r="F56" i="9" s="1"/>
  <c r="F57" i="9" s="1"/>
  <c r="F58" i="9" s="1"/>
  <c r="F59" i="9" s="1"/>
  <c r="F60" i="9" s="1"/>
  <c r="F61" i="9" s="1"/>
  <c r="F62" i="9" s="1"/>
  <c r="F63" i="9" s="1"/>
  <c r="F64" i="9" s="1"/>
  <c r="F65" i="9" s="1"/>
  <c r="F66" i="9" s="1"/>
  <c r="F67" i="9" s="1"/>
  <c r="F68" i="9" s="1"/>
  <c r="F69" i="9" s="1"/>
  <c r="F70" i="9" s="1"/>
  <c r="F71" i="9" s="1"/>
  <c r="F72" i="9" s="1"/>
  <c r="F73" i="9" s="1"/>
  <c r="F74" i="9" s="1"/>
  <c r="F75" i="9" s="1"/>
  <c r="F76" i="9" s="1"/>
  <c r="F77" i="9" s="1"/>
  <c r="F78" i="9" s="1"/>
  <c r="F79" i="9" s="1"/>
  <c r="F80" i="9" s="1"/>
  <c r="F81" i="9" s="1"/>
  <c r="F82" i="9" s="1"/>
  <c r="F83" i="9" s="1"/>
  <c r="F84" i="9" s="1"/>
  <c r="F85" i="9" s="1"/>
  <c r="F86" i="9" s="1"/>
  <c r="F87" i="9" s="1"/>
  <c r="F88" i="9" s="1"/>
  <c r="F89" i="9" s="1"/>
  <c r="F90" i="9" s="1"/>
  <c r="F91" i="9" s="1"/>
  <c r="F92" i="9" s="1"/>
  <c r="F93" i="9" s="1"/>
  <c r="F94" i="9" s="1"/>
  <c r="F95" i="9" s="1"/>
  <c r="F96" i="9" s="1"/>
  <c r="F97" i="9" s="1"/>
  <c r="F98" i="9" s="1"/>
  <c r="F99" i="9" s="1"/>
  <c r="F100" i="9" s="1"/>
  <c r="F101" i="9" s="1"/>
  <c r="F102" i="9" s="1"/>
  <c r="F103" i="9" s="1"/>
  <c r="F104" i="9" s="1"/>
  <c r="F105" i="9" s="1"/>
  <c r="F106" i="9" s="1"/>
  <c r="F107" i="9" s="1"/>
  <c r="F108" i="9" s="1"/>
  <c r="F109" i="9" s="1"/>
  <c r="F110" i="9" s="1"/>
  <c r="F111" i="9" s="1"/>
  <c r="F112" i="9" s="1"/>
  <c r="F113" i="9" s="1"/>
  <c r="F114" i="9" s="1"/>
  <c r="F115" i="9" s="1"/>
  <c r="F116" i="9" s="1"/>
  <c r="F117" i="9" s="1"/>
  <c r="F118" i="9" s="1"/>
  <c r="F119" i="9" s="1"/>
  <c r="F120" i="9" s="1"/>
  <c r="F121" i="9" s="1"/>
  <c r="F122" i="9" s="1"/>
  <c r="F123" i="9" s="1"/>
  <c r="F124" i="9" s="1"/>
  <c r="F125" i="9" s="1"/>
  <c r="F126" i="9" s="1"/>
  <c r="F127" i="9" s="1"/>
  <c r="F128" i="9" s="1"/>
  <c r="F129" i="9" s="1"/>
  <c r="F130" i="9" s="1"/>
  <c r="F131" i="9" s="1"/>
  <c r="F13" i="4"/>
  <c r="G15" i="9"/>
  <c r="C16" i="9" s="1"/>
  <c r="D15" i="9"/>
  <c r="G16" i="9" l="1"/>
  <c r="C17" i="9" s="1"/>
  <c r="D16" i="9"/>
  <c r="G17" i="9" l="1"/>
  <c r="C18" i="9" s="1"/>
  <c r="D17" i="9"/>
  <c r="D18" i="9" l="1"/>
  <c r="G18" i="9"/>
  <c r="C19" i="9" s="1"/>
  <c r="G19" i="9" l="1"/>
  <c r="C20" i="9" s="1"/>
  <c r="D19" i="9"/>
  <c r="G20" i="9" l="1"/>
  <c r="C21" i="9" s="1"/>
  <c r="D20" i="9"/>
  <c r="G21" i="9" l="1"/>
  <c r="C22" i="9" s="1"/>
  <c r="D21" i="9"/>
  <c r="D22" i="9" l="1"/>
  <c r="G22" i="9"/>
  <c r="C23" i="9" s="1"/>
  <c r="G23" i="9" l="1"/>
  <c r="C24" i="9" s="1"/>
  <c r="D23" i="9"/>
  <c r="G24" i="9" l="1"/>
  <c r="C25" i="9" s="1"/>
  <c r="D24" i="9"/>
  <c r="G25" i="9" l="1"/>
  <c r="C26" i="9" s="1"/>
  <c r="D25" i="9"/>
  <c r="D26" i="9" l="1"/>
  <c r="G26" i="9"/>
  <c r="C27" i="9" s="1"/>
  <c r="G27" i="9" l="1"/>
  <c r="C28" i="9" s="1"/>
  <c r="D27" i="9"/>
  <c r="G28" i="9" l="1"/>
  <c r="C29" i="9" s="1"/>
  <c r="D28" i="9"/>
  <c r="G29" i="9" l="1"/>
  <c r="C30" i="9" s="1"/>
  <c r="D29" i="9"/>
  <c r="D30" i="9" l="1"/>
  <c r="G30" i="9"/>
  <c r="C31" i="9" s="1"/>
  <c r="G31" i="9" l="1"/>
  <c r="C32" i="9" s="1"/>
  <c r="D31" i="9"/>
  <c r="G32" i="9" l="1"/>
  <c r="C33" i="9" s="1"/>
  <c r="D32" i="9"/>
  <c r="G33" i="9" l="1"/>
  <c r="C34" i="9" s="1"/>
  <c r="D33" i="9"/>
  <c r="D34" i="9" l="1"/>
  <c r="G34" i="9"/>
  <c r="C35" i="9" s="1"/>
  <c r="G35" i="9" l="1"/>
  <c r="C36" i="9" s="1"/>
  <c r="D35" i="9"/>
  <c r="G36" i="9" l="1"/>
  <c r="C37" i="9" s="1"/>
  <c r="D36" i="9"/>
  <c r="G37" i="9" l="1"/>
  <c r="C38" i="9" s="1"/>
  <c r="D37" i="9"/>
  <c r="D38" i="9" l="1"/>
  <c r="G38" i="9"/>
  <c r="C39" i="9" s="1"/>
  <c r="G39" i="9" l="1"/>
  <c r="C40" i="9" s="1"/>
  <c r="D39" i="9"/>
  <c r="D40" i="9" l="1"/>
  <c r="G40" i="9"/>
  <c r="C41" i="9" s="1"/>
  <c r="G41" i="9" l="1"/>
  <c r="C42" i="9" s="1"/>
  <c r="D41" i="9"/>
  <c r="D42" i="9" l="1"/>
  <c r="G42" i="9"/>
  <c r="C43" i="9" s="1"/>
  <c r="G43" i="9" l="1"/>
  <c r="C44" i="9" s="1"/>
  <c r="D43" i="9"/>
  <c r="G44" i="9" l="1"/>
  <c r="C45" i="9" s="1"/>
  <c r="D44" i="9"/>
  <c r="G45" i="9" l="1"/>
  <c r="C46" i="9" s="1"/>
  <c r="D45" i="9"/>
  <c r="G46" i="9" l="1"/>
  <c r="C47" i="9" s="1"/>
  <c r="D46" i="9"/>
  <c r="D47" i="9" l="1"/>
  <c r="G47" i="9"/>
  <c r="C48" i="9" s="1"/>
  <c r="G48" i="9" l="1"/>
  <c r="C49" i="9" s="1"/>
  <c r="D48" i="9"/>
  <c r="D49" i="9" l="1"/>
  <c r="G49" i="9"/>
  <c r="C50" i="9" s="1"/>
  <c r="D50" i="9" l="1"/>
  <c r="G50" i="9"/>
  <c r="C51" i="9" s="1"/>
  <c r="D51" i="9" l="1"/>
  <c r="G51" i="9"/>
  <c r="C52" i="9" s="1"/>
  <c r="D52" i="9" l="1"/>
  <c r="G52" i="9"/>
  <c r="C53" i="9" s="1"/>
  <c r="D53" i="9" l="1"/>
  <c r="G53" i="9"/>
  <c r="C54" i="9" s="1"/>
  <c r="D54" i="9" l="1"/>
  <c r="G54" i="9"/>
  <c r="C55" i="9" s="1"/>
  <c r="G55" i="9" l="1"/>
  <c r="C56" i="9" s="1"/>
  <c r="D55" i="9"/>
  <c r="D56" i="9" l="1"/>
  <c r="G56" i="9"/>
  <c r="C57" i="9" s="1"/>
  <c r="D57" i="9" l="1"/>
  <c r="G57" i="9"/>
  <c r="C58" i="9" s="1"/>
  <c r="D58" i="9" l="1"/>
  <c r="G58" i="9"/>
  <c r="C59" i="9" s="1"/>
  <c r="G59" i="9" l="1"/>
  <c r="C60" i="9" s="1"/>
  <c r="D59" i="9"/>
  <c r="D60" i="9" l="1"/>
  <c r="G60" i="9"/>
  <c r="C61" i="9" s="1"/>
  <c r="D61" i="9" l="1"/>
  <c r="G61" i="9"/>
  <c r="C62" i="9" s="1"/>
  <c r="D62" i="9" l="1"/>
  <c r="G62" i="9"/>
  <c r="C63" i="9" s="1"/>
  <c r="D63" i="9" l="1"/>
  <c r="G63" i="9"/>
  <c r="C64" i="9" s="1"/>
  <c r="D64" i="9" l="1"/>
  <c r="G64" i="9"/>
  <c r="C65" i="9" s="1"/>
  <c r="D65" i="9" l="1"/>
  <c r="G65" i="9"/>
  <c r="C66" i="9" s="1"/>
  <c r="D66" i="9" l="1"/>
  <c r="G66" i="9"/>
  <c r="C67" i="9" s="1"/>
  <c r="D67" i="9" l="1"/>
  <c r="G67" i="9"/>
  <c r="C68" i="9" s="1"/>
  <c r="D68" i="9" l="1"/>
  <c r="G68" i="9"/>
  <c r="C69" i="9" s="1"/>
  <c r="D69" i="9" l="1"/>
  <c r="G69" i="9"/>
  <c r="C70" i="9" s="1"/>
  <c r="D70" i="9" l="1"/>
  <c r="G70" i="9"/>
  <c r="C71" i="9" s="1"/>
  <c r="G71" i="9" l="1"/>
  <c r="C72" i="9" s="1"/>
  <c r="D71" i="9"/>
  <c r="D72" i="9" l="1"/>
  <c r="G72" i="9"/>
  <c r="C73" i="9" s="1"/>
  <c r="D73" i="9" l="1"/>
  <c r="G73" i="9"/>
  <c r="C74" i="9" s="1"/>
  <c r="D74" i="9" l="1"/>
  <c r="G74" i="9"/>
  <c r="C75" i="9" s="1"/>
  <c r="G75" i="9" l="1"/>
  <c r="C76" i="9" s="1"/>
  <c r="D75" i="9"/>
  <c r="D76" i="9" l="1"/>
  <c r="G76" i="9"/>
  <c r="C77" i="9" s="1"/>
  <c r="D77" i="9" l="1"/>
  <c r="G77" i="9"/>
  <c r="C78" i="9" s="1"/>
  <c r="G78" i="9" l="1"/>
  <c r="C79" i="9" s="1"/>
  <c r="D78" i="9"/>
  <c r="G79" i="9" l="1"/>
  <c r="C80" i="9" s="1"/>
  <c r="D79" i="9"/>
  <c r="G80" i="9" l="1"/>
  <c r="C81" i="9" s="1"/>
  <c r="D80" i="9"/>
  <c r="G81" i="9" l="1"/>
  <c r="C82" i="9" s="1"/>
  <c r="D81" i="9"/>
  <c r="G82" i="9" l="1"/>
  <c r="C83" i="9" s="1"/>
  <c r="D82" i="9"/>
  <c r="G83" i="9" l="1"/>
  <c r="C84" i="9" s="1"/>
  <c r="D83" i="9"/>
  <c r="G84" i="9" l="1"/>
  <c r="C85" i="9" s="1"/>
  <c r="D84" i="9"/>
  <c r="G85" i="9" l="1"/>
  <c r="C86" i="9" s="1"/>
  <c r="D85" i="9"/>
  <c r="G86" i="9" l="1"/>
  <c r="C87" i="9" s="1"/>
  <c r="D86" i="9"/>
  <c r="G87" i="9" l="1"/>
  <c r="C88" i="9" s="1"/>
  <c r="D87" i="9"/>
  <c r="G88" i="9" l="1"/>
  <c r="C89" i="9" s="1"/>
  <c r="D88" i="9"/>
  <c r="G89" i="9" l="1"/>
  <c r="C90" i="9" s="1"/>
  <c r="D89" i="9"/>
  <c r="G90" i="9" l="1"/>
  <c r="C91" i="9" s="1"/>
  <c r="D90" i="9"/>
  <c r="G91" i="9" l="1"/>
  <c r="C92" i="9" s="1"/>
  <c r="D91" i="9"/>
  <c r="G92" i="9" l="1"/>
  <c r="C93" i="9" s="1"/>
  <c r="D92" i="9"/>
  <c r="G93" i="9" l="1"/>
  <c r="C94" i="9" s="1"/>
  <c r="D93" i="9"/>
  <c r="G94" i="9" l="1"/>
  <c r="C95" i="9" s="1"/>
  <c r="D94" i="9"/>
  <c r="G95" i="9" l="1"/>
  <c r="C96" i="9" s="1"/>
  <c r="D95" i="9"/>
  <c r="G96" i="9" l="1"/>
  <c r="C97" i="9" s="1"/>
  <c r="D96" i="9"/>
  <c r="G97" i="9" l="1"/>
  <c r="C98" i="9" s="1"/>
  <c r="D97" i="9"/>
  <c r="G98" i="9" l="1"/>
  <c r="C99" i="9" s="1"/>
  <c r="D98" i="9"/>
  <c r="G99" i="9" l="1"/>
  <c r="C100" i="9" s="1"/>
  <c r="D99" i="9"/>
  <c r="G100" i="9" l="1"/>
  <c r="C101" i="9" s="1"/>
  <c r="D100" i="9"/>
  <c r="G101" i="9" l="1"/>
  <c r="C102" i="9" s="1"/>
  <c r="D101" i="9"/>
  <c r="G102" i="9" l="1"/>
  <c r="C103" i="9" s="1"/>
  <c r="D102" i="9"/>
  <c r="G103" i="9" l="1"/>
  <c r="C104" i="9" s="1"/>
  <c r="D103" i="9"/>
  <c r="G104" i="9" l="1"/>
  <c r="C105" i="9" s="1"/>
  <c r="D104" i="9"/>
  <c r="G105" i="9" l="1"/>
  <c r="C106" i="9" s="1"/>
  <c r="D105" i="9"/>
  <c r="G106" i="9" l="1"/>
  <c r="C107" i="9" s="1"/>
  <c r="D106" i="9"/>
  <c r="G107" i="9" l="1"/>
  <c r="C108" i="9" s="1"/>
  <c r="D107" i="9"/>
  <c r="G108" i="9" l="1"/>
  <c r="C109" i="9" s="1"/>
  <c r="D108" i="9"/>
  <c r="G109" i="9" l="1"/>
  <c r="C110" i="9" s="1"/>
  <c r="D109" i="9"/>
  <c r="G110" i="9" l="1"/>
  <c r="C111" i="9" s="1"/>
  <c r="D110" i="9"/>
  <c r="D111" i="9" l="1"/>
  <c r="G111" i="9"/>
  <c r="C112" i="9" s="1"/>
  <c r="G112" i="9" l="1"/>
  <c r="C113" i="9" s="1"/>
  <c r="D112" i="9"/>
  <c r="D113" i="9" l="1"/>
  <c r="G113" i="9"/>
  <c r="C114" i="9" s="1"/>
  <c r="G114" i="9" l="1"/>
  <c r="C115" i="9" s="1"/>
  <c r="D114" i="9"/>
  <c r="D115" i="9" l="1"/>
  <c r="G115" i="9"/>
  <c r="C116" i="9" s="1"/>
  <c r="G116" i="9" l="1"/>
  <c r="C117" i="9" s="1"/>
  <c r="D116" i="9"/>
  <c r="D117" i="9" l="1"/>
  <c r="G117" i="9"/>
  <c r="C118" i="9" s="1"/>
  <c r="G118" i="9" l="1"/>
  <c r="C119" i="9" s="1"/>
  <c r="D118" i="9"/>
  <c r="D119" i="9" l="1"/>
  <c r="G119" i="9"/>
  <c r="C120" i="9" s="1"/>
  <c r="G120" i="9" l="1"/>
  <c r="C121" i="9" s="1"/>
  <c r="D120" i="9"/>
  <c r="D121" i="9" l="1"/>
  <c r="G121" i="9"/>
  <c r="C122" i="9" s="1"/>
  <c r="G122" i="9" l="1"/>
  <c r="C123" i="9" s="1"/>
  <c r="D122" i="9"/>
  <c r="D123" i="9" l="1"/>
  <c r="G123" i="9"/>
  <c r="C124" i="9" s="1"/>
  <c r="G124" i="9" l="1"/>
  <c r="C125" i="9" s="1"/>
  <c r="D124" i="9"/>
  <c r="D125" i="9" l="1"/>
  <c r="G125" i="9"/>
  <c r="C126" i="9" s="1"/>
  <c r="G126" i="9" l="1"/>
  <c r="C127" i="9" s="1"/>
  <c r="D126" i="9"/>
  <c r="D127" i="9" l="1"/>
  <c r="G127" i="9"/>
  <c r="C128" i="9" s="1"/>
  <c r="G128" i="9" l="1"/>
  <c r="C129" i="9" s="1"/>
  <c r="D128" i="9"/>
  <c r="D129" i="9" l="1"/>
  <c r="G129" i="9"/>
  <c r="C130" i="9" s="1"/>
  <c r="G130" i="9" l="1"/>
  <c r="C131" i="9" s="1"/>
  <c r="D130" i="9"/>
  <c r="D131" i="9" l="1"/>
  <c r="G131" i="9"/>
  <c r="F29" i="4" l="1"/>
  <c r="D8" i="5"/>
  <c r="D9" i="5" s="1"/>
  <c r="L9" i="5"/>
  <c r="M4" i="5" s="1"/>
  <c r="E10" i="5"/>
  <c r="E11" i="5" s="1"/>
  <c r="A17" i="5"/>
  <c r="A18" i="5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C17" i="5" l="1"/>
  <c r="E12" i="5"/>
  <c r="F17" i="5" s="1"/>
  <c r="E29" i="4"/>
  <c r="F18" i="5" l="1"/>
  <c r="F12" i="4"/>
  <c r="D17" i="5"/>
  <c r="E17" i="5" s="1"/>
  <c r="G17" i="5" s="1"/>
  <c r="C18" i="5" s="1"/>
  <c r="D18" i="5" l="1"/>
  <c r="E18" i="5" s="1"/>
  <c r="G18" i="5" s="1"/>
  <c r="C19" i="5" s="1"/>
  <c r="E12" i="4"/>
  <c r="E20" i="4" s="1"/>
  <c r="E31" i="4" s="1"/>
  <c r="E32" i="4" s="1"/>
  <c r="E33" i="4" s="1"/>
  <c r="F20" i="4"/>
  <c r="F31" i="4" s="1"/>
  <c r="F19" i="5"/>
  <c r="F32" i="4" l="1"/>
  <c r="F33" i="4" s="1"/>
  <c r="F35" i="4" s="1"/>
  <c r="F34" i="4"/>
  <c r="F20" i="5"/>
  <c r="D19" i="5"/>
  <c r="E19" i="5" s="1"/>
  <c r="G19" i="5" s="1"/>
  <c r="C20" i="5" s="1"/>
  <c r="D20" i="5" l="1"/>
  <c r="F21" i="5"/>
  <c r="E20" i="5"/>
  <c r="G20" i="5" s="1"/>
  <c r="C21" i="5" s="1"/>
  <c r="D21" i="5" l="1"/>
  <c r="E21" i="5" s="1"/>
  <c r="G21" i="5" s="1"/>
  <c r="C22" i="5" s="1"/>
  <c r="F22" i="5"/>
  <c r="D22" i="5" l="1"/>
  <c r="E22" i="5"/>
  <c r="G22" i="5" s="1"/>
  <c r="C23" i="5" s="1"/>
  <c r="F23" i="5"/>
  <c r="D23" i="5" l="1"/>
  <c r="E23" i="5"/>
  <c r="G23" i="5" s="1"/>
  <c r="C24" i="5" s="1"/>
  <c r="F24" i="5"/>
  <c r="D24" i="5" l="1"/>
  <c r="F25" i="5"/>
  <c r="E24" i="5"/>
  <c r="G24" i="5" s="1"/>
  <c r="C25" i="5" s="1"/>
  <c r="D25" i="5" l="1"/>
  <c r="F26" i="5"/>
  <c r="E25" i="5"/>
  <c r="G25" i="5" s="1"/>
  <c r="C26" i="5" s="1"/>
  <c r="D26" i="5" l="1"/>
  <c r="E26" i="5" s="1"/>
  <c r="G26" i="5" s="1"/>
  <c r="C27" i="5" s="1"/>
  <c r="F27" i="5"/>
  <c r="D27" i="5" l="1"/>
  <c r="E27" i="5" s="1"/>
  <c r="G27" i="5" s="1"/>
  <c r="C28" i="5" s="1"/>
  <c r="F28" i="5"/>
  <c r="D28" i="5" l="1"/>
  <c r="F29" i="5"/>
  <c r="E28" i="5"/>
  <c r="G28" i="5" s="1"/>
  <c r="C29" i="5" s="1"/>
  <c r="D29" i="5" l="1"/>
  <c r="E29" i="5" s="1"/>
  <c r="G29" i="5" s="1"/>
  <c r="C30" i="5" s="1"/>
  <c r="F30" i="5"/>
  <c r="D30" i="5" l="1"/>
  <c r="F31" i="5"/>
  <c r="E30" i="5"/>
  <c r="G30" i="5" s="1"/>
  <c r="C31" i="5" s="1"/>
  <c r="D31" i="5" l="1"/>
  <c r="E31" i="5" s="1"/>
  <c r="G31" i="5" s="1"/>
  <c r="C32" i="5" s="1"/>
  <c r="F32" i="5"/>
  <c r="D32" i="5" l="1"/>
  <c r="F33" i="5"/>
  <c r="E32" i="5"/>
  <c r="G32" i="5" s="1"/>
  <c r="C33" i="5" s="1"/>
  <c r="D33" i="5" l="1"/>
  <c r="E33" i="5" s="1"/>
  <c r="G33" i="5" s="1"/>
  <c r="C34" i="5" s="1"/>
  <c r="F34" i="5"/>
  <c r="D34" i="5" l="1"/>
  <c r="E34" i="5" s="1"/>
  <c r="G34" i="5" s="1"/>
  <c r="C35" i="5" s="1"/>
  <c r="F35" i="5"/>
  <c r="D35" i="5" l="1"/>
  <c r="E35" i="5"/>
  <c r="G35" i="5" s="1"/>
  <c r="C36" i="5" s="1"/>
  <c r="F36" i="5"/>
  <c r="D36" i="5" l="1"/>
  <c r="E36" i="5" s="1"/>
  <c r="G36" i="5" s="1"/>
  <c r="C37" i="5" s="1"/>
  <c r="F37" i="5"/>
  <c r="D37" i="5" l="1"/>
  <c r="F38" i="5"/>
  <c r="E37" i="5"/>
  <c r="G37" i="5" s="1"/>
  <c r="C38" i="5" s="1"/>
  <c r="D38" i="5" l="1"/>
  <c r="E38" i="5" s="1"/>
  <c r="G38" i="5" s="1"/>
  <c r="C39" i="5" s="1"/>
  <c r="F39" i="5"/>
  <c r="D39" i="5" l="1"/>
  <c r="E39" i="5"/>
  <c r="G39" i="5" s="1"/>
  <c r="C40" i="5" s="1"/>
  <c r="F40" i="5"/>
  <c r="D40" i="5" l="1"/>
  <c r="F41" i="5"/>
  <c r="E40" i="5"/>
  <c r="G40" i="5" s="1"/>
  <c r="C41" i="5" s="1"/>
  <c r="D41" i="5" l="1"/>
  <c r="F42" i="5"/>
  <c r="E41" i="5"/>
  <c r="G41" i="5" s="1"/>
  <c r="C42" i="5" s="1"/>
  <c r="D42" i="5" l="1"/>
  <c r="F43" i="5"/>
  <c r="E42" i="5"/>
  <c r="G42" i="5" s="1"/>
  <c r="C43" i="5" s="1"/>
  <c r="D43" i="5" l="1"/>
  <c r="E43" i="5" s="1"/>
  <c r="G43" i="5" s="1"/>
  <c r="C44" i="5" s="1"/>
  <c r="F44" i="5"/>
  <c r="D44" i="5" l="1"/>
  <c r="F45" i="5"/>
  <c r="E44" i="5"/>
  <c r="G44" i="5" s="1"/>
  <c r="C45" i="5" s="1"/>
  <c r="D45" i="5" l="1"/>
  <c r="F46" i="5"/>
  <c r="E45" i="5"/>
  <c r="G45" i="5" s="1"/>
  <c r="C46" i="5" s="1"/>
  <c r="D46" i="5" l="1"/>
  <c r="E46" i="5" s="1"/>
  <c r="G46" i="5" s="1"/>
  <c r="C47" i="5" s="1"/>
  <c r="F47" i="5"/>
  <c r="D47" i="5" l="1"/>
  <c r="E47" i="5" s="1"/>
  <c r="G47" i="5" s="1"/>
  <c r="C48" i="5" s="1"/>
  <c r="F48" i="5"/>
  <c r="D48" i="5" l="1"/>
  <c r="F49" i="5"/>
  <c r="E48" i="5"/>
  <c r="G48" i="5" s="1"/>
  <c r="C49" i="5" s="1"/>
  <c r="D49" i="5" l="1"/>
  <c r="E49" i="5"/>
  <c r="G49" i="5" s="1"/>
  <c r="C50" i="5" s="1"/>
  <c r="F50" i="5"/>
  <c r="D50" i="5" l="1"/>
  <c r="E50" i="5"/>
  <c r="G50" i="5" s="1"/>
  <c r="C51" i="5" s="1"/>
  <c r="F51" i="5"/>
  <c r="D51" i="5" l="1"/>
  <c r="E51" i="5" s="1"/>
  <c r="G51" i="5" s="1"/>
  <c r="C52" i="5" s="1"/>
  <c r="F52" i="5"/>
  <c r="D52" i="5" l="1"/>
  <c r="F53" i="5"/>
  <c r="E52" i="5"/>
  <c r="G52" i="5" s="1"/>
  <c r="C53" i="5" s="1"/>
  <c r="D53" i="5" l="1"/>
  <c r="E53" i="5"/>
  <c r="G53" i="5" s="1"/>
  <c r="C54" i="5" s="1"/>
  <c r="F54" i="5"/>
  <c r="D54" i="5" l="1"/>
  <c r="F55" i="5"/>
  <c r="E54" i="5"/>
  <c r="G54" i="5" s="1"/>
  <c r="C55" i="5" s="1"/>
  <c r="D55" i="5" l="1"/>
  <c r="E55" i="5"/>
  <c r="G55" i="5" s="1"/>
  <c r="C56" i="5" s="1"/>
  <c r="F56" i="5"/>
  <c r="D56" i="5" l="1"/>
  <c r="F57" i="5"/>
  <c r="E56" i="5"/>
  <c r="G56" i="5" s="1"/>
  <c r="C57" i="5" s="1"/>
  <c r="D57" i="5" l="1"/>
  <c r="F58" i="5"/>
  <c r="E57" i="5"/>
  <c r="G57" i="5" s="1"/>
  <c r="C58" i="5" s="1"/>
  <c r="D58" i="5" l="1"/>
  <c r="F59" i="5"/>
  <c r="E58" i="5"/>
  <c r="G58" i="5" s="1"/>
  <c r="C59" i="5" s="1"/>
  <c r="D59" i="5" l="1"/>
  <c r="F60" i="5"/>
  <c r="E59" i="5"/>
  <c r="G59" i="5" s="1"/>
  <c r="C60" i="5" s="1"/>
  <c r="D60" i="5" l="1"/>
  <c r="E60" i="5"/>
  <c r="G60" i="5" s="1"/>
  <c r="C61" i="5" s="1"/>
  <c r="F61" i="5"/>
  <c r="D61" i="5" l="1"/>
  <c r="F62" i="5"/>
  <c r="E61" i="5"/>
  <c r="G61" i="5" s="1"/>
  <c r="C62" i="5" s="1"/>
  <c r="D62" i="5" l="1"/>
  <c r="E62" i="5"/>
  <c r="G62" i="5" s="1"/>
  <c r="C63" i="5" s="1"/>
  <c r="F63" i="5"/>
  <c r="F64" i="5" l="1"/>
  <c r="D63" i="5"/>
  <c r="E63" i="5" s="1"/>
  <c r="G63" i="5" s="1"/>
  <c r="C64" i="5" s="1"/>
  <c r="D64" i="5" l="1"/>
  <c r="E64" i="5"/>
  <c r="G64" i="5" s="1"/>
  <c r="C65" i="5" s="1"/>
  <c r="F65" i="5"/>
  <c r="D65" i="5" l="1"/>
  <c r="F66" i="5"/>
  <c r="E65" i="5"/>
  <c r="G65" i="5" s="1"/>
  <c r="C66" i="5" s="1"/>
  <c r="D66" i="5" l="1"/>
  <c r="F67" i="5"/>
  <c r="E66" i="5"/>
  <c r="G66" i="5" s="1"/>
  <c r="C67" i="5" s="1"/>
  <c r="D67" i="5" l="1"/>
  <c r="E67" i="5"/>
  <c r="G67" i="5" s="1"/>
  <c r="C68" i="5" s="1"/>
  <c r="F68" i="5"/>
  <c r="D68" i="5" l="1"/>
  <c r="E68" i="5"/>
  <c r="G68" i="5" s="1"/>
  <c r="C69" i="5" s="1"/>
  <c r="F69" i="5"/>
  <c r="D69" i="5" l="1"/>
  <c r="F70" i="5"/>
  <c r="E69" i="5"/>
  <c r="G69" i="5" s="1"/>
  <c r="C70" i="5" s="1"/>
  <c r="D70" i="5" l="1"/>
  <c r="F71" i="5"/>
  <c r="E70" i="5"/>
  <c r="G70" i="5" s="1"/>
  <c r="C71" i="5" s="1"/>
  <c r="D71" i="5" l="1"/>
  <c r="F72" i="5"/>
  <c r="E71" i="5"/>
  <c r="G71" i="5" s="1"/>
  <c r="C72" i="5" s="1"/>
  <c r="D72" i="5" l="1"/>
  <c r="E72" i="5"/>
  <c r="G72" i="5" s="1"/>
  <c r="C73" i="5" s="1"/>
  <c r="F73" i="5"/>
  <c r="D73" i="5" l="1"/>
  <c r="F74" i="5"/>
  <c r="E73" i="5"/>
  <c r="G73" i="5" s="1"/>
  <c r="C74" i="5" s="1"/>
  <c r="D74" i="5" l="1"/>
  <c r="E74" i="5"/>
  <c r="G74" i="5" s="1"/>
  <c r="C75" i="5" s="1"/>
  <c r="F75" i="5"/>
  <c r="D75" i="5" l="1"/>
  <c r="E75" i="5"/>
  <c r="G75" i="5" s="1"/>
  <c r="C76" i="5" s="1"/>
  <c r="F76" i="5"/>
  <c r="D76" i="5" l="1"/>
  <c r="F77" i="5"/>
  <c r="E76" i="5"/>
  <c r="G76" i="5" s="1"/>
  <c r="C77" i="5" s="1"/>
  <c r="D77" i="5" l="1"/>
  <c r="F78" i="5"/>
  <c r="E77" i="5"/>
  <c r="G77" i="5" s="1"/>
  <c r="C78" i="5" s="1"/>
  <c r="D78" i="5" l="1"/>
  <c r="E78" i="5"/>
  <c r="G78" i="5" s="1"/>
  <c r="C79" i="5" s="1"/>
  <c r="F79" i="5"/>
  <c r="D79" i="5" l="1"/>
  <c r="E79" i="5"/>
  <c r="G79" i="5" s="1"/>
  <c r="C80" i="5" s="1"/>
  <c r="F80" i="5"/>
  <c r="D80" i="5" l="1"/>
  <c r="E80" i="5"/>
  <c r="G80" i="5" s="1"/>
  <c r="C81" i="5" s="1"/>
  <c r="F81" i="5"/>
  <c r="D81" i="5" l="1"/>
  <c r="F82" i="5"/>
  <c r="E81" i="5"/>
  <c r="G81" i="5" s="1"/>
  <c r="C82" i="5" s="1"/>
  <c r="D82" i="5" l="1"/>
  <c r="F83" i="5"/>
  <c r="E82" i="5"/>
  <c r="G82" i="5" s="1"/>
  <c r="C83" i="5" s="1"/>
  <c r="D83" i="5" l="1"/>
  <c r="E83" i="5"/>
  <c r="G83" i="5" s="1"/>
  <c r="C84" i="5" s="1"/>
  <c r="F84" i="5"/>
  <c r="D84" i="5" l="1"/>
  <c r="F85" i="5"/>
  <c r="E84" i="5"/>
  <c r="G84" i="5" s="1"/>
  <c r="C85" i="5" s="1"/>
  <c r="D85" i="5" l="1"/>
  <c r="F86" i="5"/>
  <c r="E85" i="5"/>
  <c r="G85" i="5" s="1"/>
  <c r="C86" i="5" s="1"/>
  <c r="D86" i="5" l="1"/>
  <c r="E86" i="5"/>
  <c r="G86" i="5" s="1"/>
  <c r="C87" i="5" s="1"/>
  <c r="F87" i="5"/>
  <c r="D87" i="5" l="1"/>
  <c r="E87" i="5"/>
  <c r="G87" i="5" s="1"/>
  <c r="C88" i="5" s="1"/>
  <c r="F88" i="5"/>
  <c r="D88" i="5" l="1"/>
  <c r="E88" i="5"/>
  <c r="G88" i="5" s="1"/>
  <c r="C89" i="5" s="1"/>
  <c r="F89" i="5"/>
  <c r="D89" i="5" l="1"/>
  <c r="F90" i="5"/>
  <c r="E89" i="5"/>
  <c r="G89" i="5" s="1"/>
  <c r="C90" i="5" s="1"/>
  <c r="D90" i="5" l="1"/>
  <c r="F91" i="5"/>
  <c r="E90" i="5"/>
  <c r="G90" i="5" s="1"/>
  <c r="C91" i="5" s="1"/>
  <c r="D91" i="5" l="1"/>
  <c r="F92" i="5"/>
  <c r="E91" i="5"/>
  <c r="G91" i="5" s="1"/>
  <c r="C92" i="5" s="1"/>
  <c r="D92" i="5" l="1"/>
  <c r="F93" i="5"/>
  <c r="E92" i="5"/>
  <c r="G92" i="5" s="1"/>
  <c r="C93" i="5" s="1"/>
  <c r="D93" i="5" l="1"/>
  <c r="F94" i="5"/>
  <c r="E93" i="5"/>
  <c r="G93" i="5" s="1"/>
  <c r="C94" i="5" s="1"/>
  <c r="D94" i="5" l="1"/>
  <c r="E94" i="5"/>
  <c r="G94" i="5" s="1"/>
  <c r="C95" i="5" s="1"/>
  <c r="F95" i="5"/>
  <c r="D95" i="5" l="1"/>
  <c r="E95" i="5" s="1"/>
  <c r="G95" i="5" s="1"/>
  <c r="C96" i="5" s="1"/>
  <c r="F96" i="5"/>
  <c r="D96" i="5" l="1"/>
  <c r="E96" i="5" s="1"/>
  <c r="G96" i="5" s="1"/>
  <c r="C97" i="5" s="1"/>
  <c r="F97" i="5"/>
  <c r="D97" i="5" l="1"/>
  <c r="F98" i="5"/>
  <c r="E97" i="5"/>
  <c r="G97" i="5" s="1"/>
  <c r="C98" i="5" s="1"/>
  <c r="D98" i="5" l="1"/>
  <c r="F99" i="5"/>
  <c r="E98" i="5"/>
  <c r="G98" i="5" s="1"/>
  <c r="C99" i="5" s="1"/>
  <c r="D99" i="5" l="1"/>
  <c r="E99" i="5"/>
  <c r="G99" i="5" s="1"/>
  <c r="C100" i="5" s="1"/>
  <c r="F100" i="5"/>
  <c r="D100" i="5" l="1"/>
  <c r="F101" i="5"/>
  <c r="E100" i="5"/>
  <c r="G100" i="5" s="1"/>
  <c r="C101" i="5" s="1"/>
  <c r="D101" i="5" l="1"/>
  <c r="F102" i="5"/>
  <c r="E101" i="5"/>
  <c r="G101" i="5" s="1"/>
  <c r="C102" i="5" s="1"/>
  <c r="D102" i="5" l="1"/>
  <c r="E102" i="5"/>
  <c r="G102" i="5" s="1"/>
  <c r="C103" i="5" s="1"/>
  <c r="F103" i="5"/>
  <c r="D103" i="5" l="1"/>
  <c r="E103" i="5"/>
  <c r="G103" i="5" s="1"/>
  <c r="C104" i="5" s="1"/>
  <c r="F104" i="5"/>
  <c r="D104" i="5" l="1"/>
  <c r="E104" i="5"/>
  <c r="G104" i="5" s="1"/>
  <c r="C105" i="5" s="1"/>
  <c r="F105" i="5"/>
  <c r="D105" i="5" l="1"/>
  <c r="F106" i="5"/>
  <c r="E105" i="5"/>
  <c r="G105" i="5" s="1"/>
  <c r="C106" i="5" s="1"/>
  <c r="D106" i="5" l="1"/>
  <c r="F107" i="5"/>
  <c r="E106" i="5"/>
  <c r="G106" i="5" s="1"/>
  <c r="C107" i="5" s="1"/>
  <c r="D107" i="5" l="1"/>
  <c r="F108" i="5"/>
  <c r="E107" i="5"/>
  <c r="G107" i="5" s="1"/>
  <c r="C108" i="5" s="1"/>
  <c r="D108" i="5" l="1"/>
  <c r="F109" i="5"/>
  <c r="E108" i="5"/>
  <c r="G108" i="5" s="1"/>
  <c r="C109" i="5" s="1"/>
  <c r="D109" i="5" l="1"/>
  <c r="F110" i="5"/>
  <c r="E109" i="5"/>
  <c r="G109" i="5" s="1"/>
  <c r="C110" i="5" s="1"/>
  <c r="D110" i="5" l="1"/>
  <c r="F111" i="5"/>
  <c r="E110" i="5"/>
  <c r="G110" i="5" s="1"/>
  <c r="C111" i="5" s="1"/>
  <c r="D111" i="5" l="1"/>
  <c r="E111" i="5" s="1"/>
  <c r="G111" i="5" s="1"/>
  <c r="C112" i="5" s="1"/>
  <c r="F112" i="5"/>
  <c r="D112" i="5" l="1"/>
  <c r="E112" i="5" s="1"/>
  <c r="G112" i="5" s="1"/>
  <c r="C113" i="5" s="1"/>
  <c r="F113" i="5"/>
  <c r="D113" i="5" l="1"/>
  <c r="F114" i="5"/>
  <c r="E113" i="5"/>
  <c r="G113" i="5" s="1"/>
  <c r="C114" i="5" s="1"/>
  <c r="D114" i="5" l="1"/>
  <c r="E114" i="5"/>
  <c r="G114" i="5" s="1"/>
  <c r="C115" i="5" s="1"/>
  <c r="F115" i="5"/>
  <c r="D115" i="5" l="1"/>
  <c r="E115" i="5"/>
  <c r="G115" i="5" s="1"/>
  <c r="C116" i="5" s="1"/>
  <c r="F116" i="5"/>
  <c r="D116" i="5" l="1"/>
  <c r="E116" i="5"/>
  <c r="G116" i="5" s="1"/>
  <c r="C117" i="5" s="1"/>
  <c r="F117" i="5"/>
  <c r="D117" i="5" l="1"/>
  <c r="E117" i="5"/>
  <c r="G117" i="5" s="1"/>
  <c r="C118" i="5" s="1"/>
  <c r="F118" i="5"/>
  <c r="D118" i="5" l="1"/>
  <c r="F119" i="5"/>
  <c r="E118" i="5"/>
  <c r="G118" i="5" s="1"/>
  <c r="C119" i="5" s="1"/>
  <c r="D119" i="5" l="1"/>
  <c r="E119" i="5"/>
  <c r="G119" i="5" s="1"/>
  <c r="C120" i="5" s="1"/>
  <c r="F120" i="5"/>
  <c r="D120" i="5" l="1"/>
  <c r="E120" i="5"/>
  <c r="G120" i="5" s="1"/>
  <c r="C121" i="5" s="1"/>
  <c r="F121" i="5"/>
  <c r="D121" i="5" l="1"/>
  <c r="E121" i="5"/>
  <c r="G121" i="5" s="1"/>
  <c r="C122" i="5" s="1"/>
  <c r="F122" i="5"/>
  <c r="D122" i="5" l="1"/>
  <c r="F123" i="5"/>
  <c r="E122" i="5"/>
  <c r="G122" i="5" s="1"/>
  <c r="C123" i="5" s="1"/>
  <c r="D123" i="5" l="1"/>
  <c r="F124" i="5"/>
  <c r="E123" i="5"/>
  <c r="G123" i="5" s="1"/>
  <c r="C124" i="5" s="1"/>
  <c r="D124" i="5" l="1"/>
  <c r="E124" i="5" s="1"/>
  <c r="G124" i="5" s="1"/>
  <c r="C125" i="5" s="1"/>
  <c r="F125" i="5"/>
  <c r="D125" i="5" l="1"/>
  <c r="F126" i="5"/>
  <c r="E125" i="5"/>
  <c r="G125" i="5" s="1"/>
  <c r="C126" i="5" s="1"/>
  <c r="D126" i="5" l="1"/>
  <c r="F127" i="5"/>
  <c r="E126" i="5"/>
  <c r="G126" i="5" s="1"/>
  <c r="C127" i="5" s="1"/>
  <c r="D127" i="5" l="1"/>
  <c r="E127" i="5"/>
  <c r="G127" i="5" s="1"/>
  <c r="C128" i="5" s="1"/>
  <c r="F128" i="5"/>
  <c r="D128" i="5" l="1"/>
  <c r="E128" i="5" s="1"/>
  <c r="G128" i="5" s="1"/>
  <c r="C129" i="5" s="1"/>
  <c r="F129" i="5"/>
  <c r="D129" i="5" l="1"/>
  <c r="F130" i="5"/>
  <c r="E129" i="5"/>
  <c r="G129" i="5" s="1"/>
  <c r="C130" i="5" s="1"/>
  <c r="D130" i="5" l="1"/>
  <c r="E130" i="5"/>
  <c r="G130" i="5" s="1"/>
  <c r="C131" i="5" s="1"/>
  <c r="F131" i="5"/>
  <c r="D131" i="5" l="1"/>
  <c r="E131" i="5"/>
  <c r="G131" i="5" s="1"/>
  <c r="C132" i="5" s="1"/>
  <c r="F132" i="5"/>
  <c r="D132" i="5" l="1"/>
  <c r="E132" i="5"/>
  <c r="G132" i="5" s="1"/>
  <c r="C133" i="5" s="1"/>
  <c r="F133" i="5"/>
  <c r="D133" i="5" l="1"/>
  <c r="E133" i="5"/>
  <c r="G133" i="5" s="1"/>
  <c r="C134" i="5" s="1"/>
  <c r="F134" i="5"/>
  <c r="D134" i="5" l="1"/>
  <c r="E134" i="5"/>
  <c r="G134" i="5" s="1"/>
  <c r="C135" i="5" s="1"/>
  <c r="F135" i="5"/>
  <c r="D135" i="5" l="1"/>
  <c r="E135" i="5"/>
  <c r="G135" i="5" s="1"/>
  <c r="C136" i="5" s="1"/>
  <c r="F136" i="5"/>
  <c r="D136" i="5" l="1"/>
  <c r="E136" i="5"/>
  <c r="G136" i="5" s="1"/>
</calcChain>
</file>

<file path=xl/sharedStrings.xml><?xml version="1.0" encoding="utf-8"?>
<sst xmlns="http://schemas.openxmlformats.org/spreadsheetml/2006/main" count="122" uniqueCount="75">
  <si>
    <t>Lisa 3 üürilepingule nr Ü15020/18</t>
  </si>
  <si>
    <t>Üürnik</t>
  </si>
  <si>
    <t>Politsei- ja Piirivalveamet</t>
  </si>
  <si>
    <t>Üüripinna aadress</t>
  </si>
  <si>
    <t>Võru maakond, Setomaa vald, Ulitina küla, Saatse kordon</t>
  </si>
  <si>
    <t>Üüripind (hooned)</t>
  </si>
  <si>
    <r>
      <t>m</t>
    </r>
    <r>
      <rPr>
        <b/>
        <vertAlign val="superscript"/>
        <sz val="11"/>
        <color indexed="8"/>
        <rFont val="Times New Roman"/>
        <family val="1"/>
      </rPr>
      <t>2</t>
    </r>
  </si>
  <si>
    <t>Territoorium</t>
  </si>
  <si>
    <t xml:space="preserve">Üüriteenused ja üür  </t>
  </si>
  <si>
    <r>
      <t>EUR/m</t>
    </r>
    <r>
      <rPr>
        <b/>
        <vertAlign val="superscript"/>
        <sz val="11"/>
        <color indexed="8"/>
        <rFont val="Times New Roman"/>
        <family val="1"/>
      </rPr>
      <t>2</t>
    </r>
  </si>
  <si>
    <t>summa kuus</t>
  </si>
  <si>
    <t xml:space="preserve">Muutmise alus </t>
  </si>
  <si>
    <t>Märkused</t>
  </si>
  <si>
    <t>Kapitalikomponent (bilansiline)</t>
  </si>
  <si>
    <t>Ei indekseerita</t>
  </si>
  <si>
    <t>Tasutakse kuni 31.08.2028</t>
  </si>
  <si>
    <t>Kapitalikomponent (tavasisustus lisa 6.2 alusel)</t>
  </si>
  <si>
    <t>Tasutakse 01.01.2019 - 31.08.2028</t>
  </si>
  <si>
    <t>Remonttööd</t>
  </si>
  <si>
    <t>Remonttööd (tavasisustus, lisa 6.2 alusel)</t>
  </si>
  <si>
    <t>Kinnisvara haldamine (haldusteenus)</t>
  </si>
  <si>
    <t xml:space="preserve"> Indekseerimine 31.dets THI, max 3%</t>
  </si>
  <si>
    <t>Tehnohooldus</t>
  </si>
  <si>
    <t>Omanikukohustused</t>
  </si>
  <si>
    <t>ÜÜR KOKKU</t>
  </si>
  <si>
    <t>Kõrvalteenused ja kõrvalteenuste tasud</t>
  </si>
  <si>
    <t>Heakord</t>
  </si>
  <si>
    <t>Teenuse hinna muutus</t>
  </si>
  <si>
    <t>Tasumine tegeliku kulu alusel, esitatud kuluprognoos</t>
  </si>
  <si>
    <t>Tarbimisteenused</t>
  </si>
  <si>
    <t>Teenuse hinna ja tarbimise muutus</t>
  </si>
  <si>
    <t>Elektrienergia</t>
  </si>
  <si>
    <t>Küte (soojusenergia)</t>
  </si>
  <si>
    <t>-</t>
  </si>
  <si>
    <t>Vesi ja kanalisatsioon</t>
  </si>
  <si>
    <t>Tugiteenused (710-720, 740)</t>
  </si>
  <si>
    <t>Ei osutata</t>
  </si>
  <si>
    <t>KÕRVALTEENUSTE TASUD KOKKU</t>
  </si>
  <si>
    <t>Üür ja kõrvalteenuste tasud kokku ilma käibemaksuta (kuus)</t>
  </si>
  <si>
    <t>Käibemaks</t>
  </si>
  <si>
    <t>ÜÜR JA KÕRVALTEENUSTE TASUD KOOS KÄIBEMAKSUGA (kuus)</t>
  </si>
  <si>
    <t>ÜÜR JA KÕRVALTEENUSTE TASUD KÄIBEMAKSUTA (perioodil)</t>
  </si>
  <si>
    <t>12 kuud</t>
  </si>
  <si>
    <t>ÜÜR JA KÕRVALTEENUSTE TASUD KOOS KÄIBEMAKSUGA (perioodil)</t>
  </si>
  <si>
    <t>Üürileandja:</t>
  </si>
  <si>
    <t>Üürnik:</t>
  </si>
  <si>
    <t>(allkirjastatud digitaalselt)</t>
  </si>
  <si>
    <t>Üüripind</t>
  </si>
  <si>
    <t>Kapitalikomponendi annuiteetmaksegraafik - Saatse kordon, Ulitina küla</t>
  </si>
  <si>
    <t>üürnik 1</t>
  </si>
  <si>
    <t>Maksete algus</t>
  </si>
  <si>
    <t>Maksete arv</t>
  </si>
  <si>
    <t>kuud</t>
  </si>
  <si>
    <t>Kinnistu jääkmaksumus</t>
  </si>
  <si>
    <t>EUR (km-ta)</t>
  </si>
  <si>
    <t>Kokku:</t>
  </si>
  <si>
    <t>Üürniku osakaal</t>
  </si>
  <si>
    <t>Kapitali algväärtus</t>
  </si>
  <si>
    <t>Kapitali lõppväärtus</t>
  </si>
  <si>
    <t>Kapitali tulumäär 2018 II pa</t>
  </si>
  <si>
    <t>Kuupäev</t>
  </si>
  <si>
    <t>Jrk nr</t>
  </si>
  <si>
    <t>Algjääk</t>
  </si>
  <si>
    <t>Intress</t>
  </si>
  <si>
    <t>Põhiosa</t>
  </si>
  <si>
    <t>Kap.komponent</t>
  </si>
  <si>
    <t>Lõppjääk</t>
  </si>
  <si>
    <t>Investeering</t>
  </si>
  <si>
    <t>Investeeringu jääk</t>
  </si>
  <si>
    <t xml:space="preserve">Kapitalikomponendi annuiteetmaksegraafik - </t>
  </si>
  <si>
    <t>Kapitali tulumäär 2024 I pa</t>
  </si>
  <si>
    <t>Üür ja kõrvalteenuste tasu 01.01.2025 - 31.12.2025</t>
  </si>
  <si>
    <t>Tasutakse 01.01.2025 - 31.12.2029</t>
  </si>
  <si>
    <t>Kapitalikomponent (2024.a pisiparendus lisa 6.8 alusel)</t>
  </si>
  <si>
    <t>Saatse kordon, Ulitina küla, Setomaa vald, Võru maakond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</si>
</sst>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0.0"/>
    <numFmt numFmtId="166" formatCode="0.000%"/>
    <numFmt numFmtId="167" formatCode="d&quot;.&quot;mm&quot;.&quot;yyyy"/>
    <numFmt numFmtId="168" formatCode="#,##0.00&quot; &quot;;[Red]&quot;-&quot;#,##0.00&quot; &quot;"/>
    <numFmt numFmtId="169" formatCode="0.0%"/>
    <numFmt numFmtId="170" formatCode="#,###"/>
  </numFmts>
  <fonts count="29" x14ac:knownFonts="1">
    <font>
      <sz val="11"/>
      <color theme="1"/>
      <name val="Calibri"/>
      <family val="2"/>
      <charset val="186"/>
      <scheme val="minor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b/>
      <vertAlign val="superscript"/>
      <sz val="11"/>
      <color indexed="8"/>
      <name val="Times New Roman"/>
      <family val="1"/>
    </font>
    <font>
      <sz val="11"/>
      <name val="Calibri"/>
      <family val="2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1F497D"/>
      <name val="Calibri"/>
      <family val="2"/>
    </font>
    <font>
      <b/>
      <i/>
      <sz val="11"/>
      <color rgb="FF000000"/>
      <name val="Calibri"/>
      <family val="2"/>
    </font>
    <font>
      <i/>
      <sz val="9"/>
      <color rgb="FF000000"/>
      <name val="Calibri"/>
      <family val="2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6"/>
      <color rgb="FF000000"/>
      <name val="Calibri"/>
      <family val="2"/>
    </font>
    <font>
      <b/>
      <sz val="11"/>
      <color theme="1"/>
      <name val="Times New Roman"/>
      <family val="1"/>
      <charset val="186"/>
    </font>
    <font>
      <sz val="11"/>
      <name val="Times New Roman"/>
      <family val="1"/>
    </font>
    <font>
      <b/>
      <sz val="14"/>
      <color rgb="FF000000"/>
      <name val="Calibri"/>
      <family val="2"/>
    </font>
    <font>
      <b/>
      <sz val="14"/>
      <color rgb="FF000000"/>
      <name val="Calibri"/>
      <family val="2"/>
      <charset val="186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9" fontId="5" fillId="0" borderId="0" applyFont="0" applyFill="0" applyBorder="0" applyAlignment="0" applyProtection="0"/>
  </cellStyleXfs>
  <cellXfs count="170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10" fillId="0" borderId="1" xfId="0" applyFont="1" applyBorder="1"/>
    <xf numFmtId="0" fontId="10" fillId="0" borderId="0" xfId="0" applyFont="1"/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8" fillId="0" borderId="1" xfId="0" applyFont="1" applyBorder="1"/>
    <xf numFmtId="0" fontId="8" fillId="0" borderId="5" xfId="0" applyFont="1" applyBorder="1" applyAlignment="1">
      <alignment horizontal="center"/>
    </xf>
    <xf numFmtId="4" fontId="8" fillId="0" borderId="5" xfId="0" applyNumberFormat="1" applyFont="1" applyBorder="1" applyAlignment="1">
      <alignment wrapText="1"/>
    </xf>
    <xf numFmtId="0" fontId="10" fillId="2" borderId="6" xfId="0" applyFont="1" applyFill="1" applyBorder="1" applyAlignment="1">
      <alignment horizontal="center"/>
    </xf>
    <xf numFmtId="0" fontId="10" fillId="2" borderId="7" xfId="0" applyFont="1" applyFill="1" applyBorder="1"/>
    <xf numFmtId="4" fontId="2" fillId="2" borderId="6" xfId="0" applyNumberFormat="1" applyFont="1" applyFill="1" applyBorder="1" applyAlignment="1">
      <alignment horizontal="right"/>
    </xf>
    <xf numFmtId="0" fontId="8" fillId="2" borderId="8" xfId="0" applyFont="1" applyFill="1" applyBorder="1"/>
    <xf numFmtId="0" fontId="10" fillId="3" borderId="9" xfId="0" applyFont="1" applyFill="1" applyBorder="1" applyAlignment="1">
      <alignment horizontal="center"/>
    </xf>
    <xf numFmtId="0" fontId="10" fillId="3" borderId="0" xfId="0" applyFont="1" applyFill="1"/>
    <xf numFmtId="4" fontId="11" fillId="3" borderId="9" xfId="0" applyNumberFormat="1" applyFont="1" applyFill="1" applyBorder="1" applyAlignment="1">
      <alignment horizontal="right"/>
    </xf>
    <xf numFmtId="0" fontId="8" fillId="3" borderId="10" xfId="0" applyFont="1" applyFill="1" applyBorder="1"/>
    <xf numFmtId="0" fontId="10" fillId="2" borderId="6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left"/>
    </xf>
    <xf numFmtId="0" fontId="10" fillId="4" borderId="12" xfId="0" applyFont="1" applyFill="1" applyBorder="1"/>
    <xf numFmtId="0" fontId="8" fillId="4" borderId="13" xfId="0" applyFont="1" applyFill="1" applyBorder="1"/>
    <xf numFmtId="0" fontId="10" fillId="0" borderId="0" xfId="0" applyFont="1" applyAlignment="1">
      <alignment horizontal="left"/>
    </xf>
    <xf numFmtId="4" fontId="10" fillId="0" borderId="9" xfId="0" applyNumberFormat="1" applyFont="1" applyBorder="1" applyAlignment="1">
      <alignment horizontal="right"/>
    </xf>
    <xf numFmtId="4" fontId="10" fillId="0" borderId="10" xfId="0" applyNumberFormat="1" applyFont="1" applyBorder="1" applyAlignment="1">
      <alignment horizontal="right"/>
    </xf>
    <xf numFmtId="4" fontId="10" fillId="0" borderId="0" xfId="0" applyNumberFormat="1" applyFont="1" applyAlignment="1">
      <alignment horizontal="right"/>
    </xf>
    <xf numFmtId="9" fontId="2" fillId="0" borderId="0" xfId="0" applyNumberFormat="1" applyFont="1" applyAlignment="1">
      <alignment horizontal="left"/>
    </xf>
    <xf numFmtId="4" fontId="10" fillId="0" borderId="9" xfId="0" applyNumberFormat="1" applyFont="1" applyBorder="1"/>
    <xf numFmtId="3" fontId="10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left"/>
    </xf>
    <xf numFmtId="4" fontId="10" fillId="0" borderId="14" xfId="0" applyNumberFormat="1" applyFont="1" applyBorder="1"/>
    <xf numFmtId="4" fontId="2" fillId="0" borderId="15" xfId="0" applyNumberFormat="1" applyFont="1" applyBorder="1"/>
    <xf numFmtId="3" fontId="2" fillId="0" borderId="0" xfId="0" applyNumberFormat="1" applyFont="1"/>
    <xf numFmtId="4" fontId="2" fillId="0" borderId="0" xfId="0" applyNumberFormat="1" applyFont="1"/>
    <xf numFmtId="0" fontId="8" fillId="0" borderId="16" xfId="0" applyFont="1" applyBorder="1"/>
    <xf numFmtId="0" fontId="10" fillId="2" borderId="17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2" borderId="19" xfId="0" applyFont="1" applyFill="1" applyBorder="1"/>
    <xf numFmtId="0" fontId="8" fillId="0" borderId="20" xfId="0" applyFont="1" applyBorder="1"/>
    <xf numFmtId="0" fontId="8" fillId="0" borderId="21" xfId="0" applyFont="1" applyBorder="1"/>
    <xf numFmtId="0" fontId="12" fillId="0" borderId="0" xfId="0" applyFont="1" applyAlignment="1">
      <alignment horizontal="right"/>
    </xf>
    <xf numFmtId="0" fontId="13" fillId="0" borderId="0" xfId="0" applyFont="1"/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9" fontId="8" fillId="0" borderId="0" xfId="2" applyFont="1"/>
    <xf numFmtId="1" fontId="8" fillId="0" borderId="0" xfId="0" applyNumberFormat="1" applyFont="1"/>
    <xf numFmtId="0" fontId="14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165" fontId="8" fillId="0" borderId="0" xfId="0" applyNumberFormat="1" applyFont="1"/>
    <xf numFmtId="165" fontId="10" fillId="0" borderId="0" xfId="0" applyNumberFormat="1" applyFont="1"/>
    <xf numFmtId="0" fontId="8" fillId="3" borderId="16" xfId="0" applyFont="1" applyFill="1" applyBorder="1"/>
    <xf numFmtId="0" fontId="8" fillId="3" borderId="7" xfId="0" applyFont="1" applyFill="1" applyBorder="1"/>
    <xf numFmtId="3" fontId="8" fillId="0" borderId="0" xfId="0" applyNumberFormat="1" applyFont="1"/>
    <xf numFmtId="2" fontId="8" fillId="0" borderId="0" xfId="0" applyNumberFormat="1" applyFont="1"/>
    <xf numFmtId="4" fontId="8" fillId="3" borderId="5" xfId="0" applyNumberFormat="1" applyFont="1" applyFill="1" applyBorder="1" applyAlignment="1">
      <alignment vertical="center" wrapText="1"/>
    </xf>
    <xf numFmtId="4" fontId="10" fillId="4" borderId="15" xfId="0" applyNumberFormat="1" applyFont="1" applyFill="1" applyBorder="1" applyAlignment="1">
      <alignment horizontal="right"/>
    </xf>
    <xf numFmtId="0" fontId="6" fillId="3" borderId="0" xfId="1" applyFill="1"/>
    <xf numFmtId="0" fontId="15" fillId="5" borderId="0" xfId="1" applyFont="1" applyFill="1" applyAlignment="1">
      <alignment horizontal="right"/>
    </xf>
    <xf numFmtId="0" fontId="4" fillId="5" borderId="0" xfId="1" applyFont="1" applyFill="1"/>
    <xf numFmtId="0" fontId="4" fillId="5" borderId="0" xfId="1" applyFont="1" applyFill="1" applyAlignment="1">
      <alignment horizontal="right"/>
    </xf>
    <xf numFmtId="0" fontId="16" fillId="5" borderId="0" xfId="1" applyFont="1" applyFill="1"/>
    <xf numFmtId="4" fontId="6" fillId="5" borderId="0" xfId="1" applyNumberFormat="1" applyFill="1"/>
    <xf numFmtId="0" fontId="6" fillId="6" borderId="24" xfId="1" applyFill="1" applyBorder="1"/>
    <xf numFmtId="0" fontId="6" fillId="5" borderId="23" xfId="1" applyFill="1" applyBorder="1"/>
    <xf numFmtId="0" fontId="0" fillId="3" borderId="23" xfId="0" applyFill="1" applyBorder="1"/>
    <xf numFmtId="167" fontId="6" fillId="6" borderId="23" xfId="1" applyNumberFormat="1" applyFill="1" applyBorder="1"/>
    <xf numFmtId="0" fontId="6" fillId="6" borderId="25" xfId="1" applyFill="1" applyBorder="1"/>
    <xf numFmtId="0" fontId="6" fillId="6" borderId="26" xfId="1" applyFill="1" applyBorder="1"/>
    <xf numFmtId="0" fontId="6" fillId="5" borderId="0" xfId="1" applyFill="1"/>
    <xf numFmtId="0" fontId="0" fillId="3" borderId="0" xfId="0" applyFill="1"/>
    <xf numFmtId="0" fontId="6" fillId="6" borderId="0" xfId="1" applyFill="1"/>
    <xf numFmtId="0" fontId="6" fillId="6" borderId="27" xfId="1" applyFill="1" applyBorder="1"/>
    <xf numFmtId="10" fontId="6" fillId="6" borderId="0" xfId="2" applyNumberFormat="1" applyFont="1" applyFill="1" applyBorder="1"/>
    <xf numFmtId="0" fontId="6" fillId="6" borderId="21" xfId="1" applyFill="1" applyBorder="1"/>
    <xf numFmtId="0" fontId="6" fillId="5" borderId="28" xfId="1" applyFill="1" applyBorder="1"/>
    <xf numFmtId="0" fontId="0" fillId="3" borderId="28" xfId="0" applyFill="1" applyBorder="1"/>
    <xf numFmtId="166" fontId="6" fillId="6" borderId="28" xfId="1" applyNumberFormat="1" applyFill="1" applyBorder="1"/>
    <xf numFmtId="0" fontId="6" fillId="6" borderId="29" xfId="1" applyFill="1" applyBorder="1"/>
    <xf numFmtId="0" fontId="17" fillId="3" borderId="0" xfId="1" applyFont="1" applyFill="1"/>
    <xf numFmtId="166" fontId="6" fillId="6" borderId="0" xfId="1" applyNumberFormat="1" applyFill="1"/>
    <xf numFmtId="0" fontId="18" fillId="5" borderId="33" xfId="1" applyFont="1" applyFill="1" applyBorder="1" applyAlignment="1">
      <alignment horizontal="right"/>
    </xf>
    <xf numFmtId="167" fontId="19" fillId="5" borderId="0" xfId="1" applyNumberFormat="1" applyFont="1" applyFill="1"/>
    <xf numFmtId="168" fontId="6" fillId="5" borderId="0" xfId="1" applyNumberFormat="1" applyFill="1"/>
    <xf numFmtId="4" fontId="6" fillId="6" borderId="0" xfId="1" applyNumberFormat="1" applyFill="1"/>
    <xf numFmtId="0" fontId="7" fillId="3" borderId="0" xfId="0" applyFont="1" applyFill="1" applyProtection="1">
      <protection hidden="1"/>
    </xf>
    <xf numFmtId="0" fontId="0" fillId="3" borderId="0" xfId="0" applyFill="1" applyProtection="1">
      <protection locked="0" hidden="1"/>
    </xf>
    <xf numFmtId="164" fontId="0" fillId="3" borderId="0" xfId="0" applyNumberFormat="1" applyFill="1" applyProtection="1">
      <protection hidden="1"/>
    </xf>
    <xf numFmtId="164" fontId="7" fillId="3" borderId="0" xfId="0" applyNumberFormat="1" applyFont="1" applyFill="1" applyProtection="1">
      <protection hidden="1"/>
    </xf>
    <xf numFmtId="0" fontId="20" fillId="7" borderId="0" xfId="0" applyFont="1" applyFill="1" applyProtection="1">
      <protection hidden="1"/>
    </xf>
    <xf numFmtId="0" fontId="0" fillId="7" borderId="0" xfId="0" applyFill="1"/>
    <xf numFmtId="0" fontId="20" fillId="7" borderId="0" xfId="0" applyFont="1" applyFill="1" applyProtection="1">
      <protection locked="0" hidden="1"/>
    </xf>
    <xf numFmtId="164" fontId="20" fillId="7" borderId="0" xfId="0" applyNumberFormat="1" applyFont="1" applyFill="1" applyProtection="1">
      <protection hidden="1"/>
    </xf>
    <xf numFmtId="169" fontId="5" fillId="7" borderId="0" xfId="2" applyNumberFormat="1" applyFont="1" applyFill="1"/>
    <xf numFmtId="0" fontId="7" fillId="7" borderId="0" xfId="0" applyFont="1" applyFill="1" applyProtection="1">
      <protection hidden="1"/>
    </xf>
    <xf numFmtId="164" fontId="7" fillId="7" borderId="0" xfId="0" applyNumberFormat="1" applyFont="1" applyFill="1" applyProtection="1">
      <protection hidden="1"/>
    </xf>
    <xf numFmtId="167" fontId="0" fillId="3" borderId="0" xfId="0" applyNumberFormat="1" applyFill="1"/>
    <xf numFmtId="168" fontId="0" fillId="3" borderId="0" xfId="0" applyNumberFormat="1" applyFill="1"/>
    <xf numFmtId="2" fontId="0" fillId="3" borderId="0" xfId="0" applyNumberFormat="1" applyFill="1"/>
    <xf numFmtId="4" fontId="0" fillId="3" borderId="0" xfId="0" applyNumberFormat="1" applyFill="1"/>
    <xf numFmtId="3" fontId="6" fillId="6" borderId="0" xfId="1" applyNumberFormat="1" applyFill="1"/>
    <xf numFmtId="4" fontId="8" fillId="0" borderId="9" xfId="0" applyNumberFormat="1" applyFont="1" applyBorder="1" applyAlignment="1">
      <alignment horizontal="right"/>
    </xf>
    <xf numFmtId="0" fontId="21" fillId="0" borderId="0" xfId="0" applyFont="1"/>
    <xf numFmtId="0" fontId="10" fillId="0" borderId="0" xfId="0" applyFont="1" applyAlignment="1">
      <alignment horizontal="right"/>
    </xf>
    <xf numFmtId="4" fontId="10" fillId="4" borderId="32" xfId="0" applyNumberFormat="1" applyFont="1" applyFill="1" applyBorder="1" applyAlignment="1">
      <alignment horizontal="right"/>
    </xf>
    <xf numFmtId="3" fontId="0" fillId="3" borderId="0" xfId="0" applyNumberFormat="1" applyFill="1"/>
    <xf numFmtId="4" fontId="8" fillId="0" borderId="5" xfId="0" applyNumberFormat="1" applyFont="1" applyBorder="1" applyAlignment="1">
      <alignment horizontal="right" wrapText="1"/>
    </xf>
    <xf numFmtId="0" fontId="9" fillId="0" borderId="0" xfId="0" applyFont="1" applyAlignment="1">
      <alignment wrapText="1"/>
    </xf>
    <xf numFmtId="0" fontId="23" fillId="5" borderId="0" xfId="1" applyFont="1" applyFill="1"/>
    <xf numFmtId="4" fontId="10" fillId="3" borderId="34" xfId="0" applyNumberFormat="1" applyFont="1" applyFill="1" applyBorder="1" applyAlignment="1">
      <alignment horizontal="right"/>
    </xf>
    <xf numFmtId="0" fontId="10" fillId="2" borderId="5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0" fontId="24" fillId="0" borderId="1" xfId="0" applyFont="1" applyBorder="1"/>
    <xf numFmtId="0" fontId="8" fillId="0" borderId="22" xfId="0" applyFont="1" applyBorder="1" applyAlignment="1">
      <alignment horizontal="center" vertical="center" wrapText="1"/>
    </xf>
    <xf numFmtId="4" fontId="10" fillId="2" borderId="37" xfId="0" applyNumberFormat="1" applyFont="1" applyFill="1" applyBorder="1" applyAlignment="1">
      <alignment horizontal="right"/>
    </xf>
    <xf numFmtId="4" fontId="8" fillId="0" borderId="25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wrapText="1"/>
    </xf>
    <xf numFmtId="4" fontId="10" fillId="2" borderId="18" xfId="0" applyNumberFormat="1" applyFont="1" applyFill="1" applyBorder="1" applyAlignment="1">
      <alignment horizontal="right"/>
    </xf>
    <xf numFmtId="4" fontId="8" fillId="3" borderId="18" xfId="0" applyNumberFormat="1" applyFont="1" applyFill="1" applyBorder="1" applyAlignment="1">
      <alignment vertical="center" wrapText="1"/>
    </xf>
    <xf numFmtId="0" fontId="10" fillId="2" borderId="38" xfId="0" applyFont="1" applyFill="1" applyBorder="1" applyAlignment="1">
      <alignment horizontal="center" wrapText="1"/>
    </xf>
    <xf numFmtId="4" fontId="10" fillId="3" borderId="37" xfId="0" applyNumberFormat="1" applyFont="1" applyFill="1" applyBorder="1" applyAlignment="1">
      <alignment horizontal="right"/>
    </xf>
    <xf numFmtId="0" fontId="10" fillId="2" borderId="29" xfId="0" applyFont="1" applyFill="1" applyBorder="1" applyAlignment="1">
      <alignment horizontal="center" wrapText="1"/>
    </xf>
    <xf numFmtId="4" fontId="8" fillId="3" borderId="5" xfId="0" applyNumberFormat="1" applyFont="1" applyFill="1" applyBorder="1" applyAlignment="1">
      <alignment horizontal="right" vertical="center" wrapText="1"/>
    </xf>
    <xf numFmtId="4" fontId="8" fillId="3" borderId="18" xfId="0" applyNumberFormat="1" applyFont="1" applyFill="1" applyBorder="1" applyAlignment="1">
      <alignment horizontal="right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right"/>
    </xf>
    <xf numFmtId="0" fontId="10" fillId="0" borderId="12" xfId="0" applyFont="1" applyBorder="1"/>
    <xf numFmtId="170" fontId="6" fillId="3" borderId="0" xfId="1" applyNumberFormat="1" applyFill="1"/>
    <xf numFmtId="10" fontId="6" fillId="6" borderId="0" xfId="2" applyNumberFormat="1" applyFont="1" applyFill="1"/>
    <xf numFmtId="2" fontId="6" fillId="5" borderId="0" xfId="1" applyNumberFormat="1" applyFill="1"/>
    <xf numFmtId="4" fontId="10" fillId="0" borderId="0" xfId="0" applyNumberFormat="1" applyFont="1"/>
    <xf numFmtId="4" fontId="25" fillId="0" borderId="5" xfId="0" applyNumberFormat="1" applyFont="1" applyBorder="1" applyAlignment="1">
      <alignment horizontal="right" wrapText="1"/>
    </xf>
    <xf numFmtId="4" fontId="25" fillId="0" borderId="18" xfId="0" applyNumberFormat="1" applyFont="1" applyBorder="1" applyAlignment="1">
      <alignment wrapText="1"/>
    </xf>
    <xf numFmtId="4" fontId="25" fillId="0" borderId="5" xfId="0" applyNumberFormat="1" applyFont="1" applyBorder="1" applyAlignment="1">
      <alignment wrapText="1"/>
    </xf>
    <xf numFmtId="0" fontId="26" fillId="5" borderId="0" xfId="1" applyFont="1" applyFill="1"/>
    <xf numFmtId="4" fontId="27" fillId="5" borderId="0" xfId="1" applyNumberFormat="1" applyFont="1" applyFill="1"/>
    <xf numFmtId="0" fontId="4" fillId="6" borderId="24" xfId="1" applyFont="1" applyFill="1" applyBorder="1"/>
    <xf numFmtId="0" fontId="4" fillId="5" borderId="23" xfId="1" applyFont="1" applyFill="1" applyBorder="1"/>
    <xf numFmtId="0" fontId="28" fillId="3" borderId="23" xfId="0" applyFont="1" applyFill="1" applyBorder="1"/>
    <xf numFmtId="167" fontId="4" fillId="6" borderId="23" xfId="1" applyNumberFormat="1" applyFont="1" applyFill="1" applyBorder="1"/>
    <xf numFmtId="0" fontId="4" fillId="6" borderId="26" xfId="1" applyFont="1" applyFill="1" applyBorder="1"/>
    <xf numFmtId="0" fontId="28" fillId="3" borderId="0" xfId="0" applyFont="1" applyFill="1"/>
    <xf numFmtId="3" fontId="4" fillId="6" borderId="0" xfId="1" applyNumberFormat="1" applyFont="1" applyFill="1"/>
    <xf numFmtId="167" fontId="28" fillId="3" borderId="0" xfId="0" applyNumberFormat="1" applyFont="1" applyFill="1"/>
    <xf numFmtId="10" fontId="4" fillId="6" borderId="0" xfId="2" applyNumberFormat="1" applyFont="1" applyFill="1"/>
    <xf numFmtId="0" fontId="4" fillId="6" borderId="21" xfId="1" applyFont="1" applyFill="1" applyBorder="1"/>
    <xf numFmtId="0" fontId="4" fillId="5" borderId="28" xfId="1" applyFont="1" applyFill="1" applyBorder="1"/>
    <xf numFmtId="0" fontId="28" fillId="3" borderId="28" xfId="0" applyFont="1" applyFill="1" applyBorder="1"/>
    <xf numFmtId="169" fontId="4" fillId="6" borderId="28" xfId="1" applyNumberFormat="1" applyFont="1" applyFill="1" applyBorder="1"/>
    <xf numFmtId="4" fontId="8" fillId="0" borderId="39" xfId="0" applyNumberFormat="1" applyFont="1" applyBorder="1" applyAlignment="1">
      <alignment vertical="center" wrapText="1"/>
    </xf>
    <xf numFmtId="0" fontId="10" fillId="0" borderId="0" xfId="0" applyFont="1" applyAlignment="1">
      <alignment horizontal="left" wrapText="1"/>
    </xf>
    <xf numFmtId="0" fontId="22" fillId="0" borderId="0" xfId="0" applyFont="1" applyAlignment="1">
      <alignment horizontal="center" wrapText="1"/>
    </xf>
    <xf numFmtId="0" fontId="8" fillId="0" borderId="1" xfId="0" applyFont="1" applyBorder="1"/>
    <xf numFmtId="0" fontId="8" fillId="0" borderId="16" xfId="0" applyFont="1" applyBorder="1"/>
    <xf numFmtId="4" fontId="1" fillId="0" borderId="25" xfId="0" applyNumberFormat="1" applyFont="1" applyBorder="1" applyAlignment="1">
      <alignment horizontal="center" vertical="center" wrapText="1"/>
    </xf>
    <xf numFmtId="4" fontId="1" fillId="0" borderId="27" xfId="0" applyNumberFormat="1" applyFont="1" applyBorder="1" applyAlignment="1">
      <alignment horizontal="center" vertical="center" wrapText="1"/>
    </xf>
    <xf numFmtId="4" fontId="1" fillId="0" borderId="29" xfId="0" applyNumberFormat="1" applyFont="1" applyBorder="1" applyAlignment="1">
      <alignment horizontal="center" vertical="center" wrapText="1"/>
    </xf>
    <xf numFmtId="0" fontId="8" fillId="0" borderId="7" xfId="0" applyFont="1" applyBorder="1"/>
    <xf numFmtId="0" fontId="8" fillId="0" borderId="3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4" fontId="8" fillId="0" borderId="30" xfId="0" applyNumberFormat="1" applyFont="1" applyBorder="1" applyAlignment="1">
      <alignment horizontal="center" vertical="center" wrapText="1"/>
    </xf>
    <xf numFmtId="4" fontId="8" fillId="0" borderId="31" xfId="0" applyNumberFormat="1" applyFont="1" applyBorder="1" applyAlignment="1">
      <alignment horizontal="center" vertical="center" wrapText="1"/>
    </xf>
  </cellXfs>
  <cellStyles count="3">
    <cellStyle name="Normaallaad 4" xfId="1" xr:uid="{00000000-0005-0000-0000-000001000000}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"/>
  <sheetViews>
    <sheetView zoomScaleNormal="100" workbookViewId="0">
      <selection activeCell="N21" sqref="N21"/>
    </sheetView>
  </sheetViews>
  <sheetFormatPr defaultRowHeight="15" x14ac:dyDescent="0.25"/>
  <cols>
    <col min="1" max="1" width="5.42578125" style="1" customWidth="1"/>
    <col min="2" max="2" width="6.7109375" style="1" customWidth="1"/>
    <col min="3" max="3" width="7.85546875" style="1" customWidth="1"/>
    <col min="4" max="4" width="60" style="1" customWidth="1"/>
    <col min="5" max="5" width="18.140625" style="1" customWidth="1"/>
    <col min="6" max="6" width="18" style="1" customWidth="1"/>
    <col min="7" max="7" width="30" style="1" customWidth="1"/>
    <col min="8" max="8" width="32.5703125" style="1" customWidth="1"/>
    <col min="9" max="9" width="26.140625" style="1" customWidth="1"/>
    <col min="10" max="10" width="15.7109375" style="1" customWidth="1"/>
    <col min="11" max="11" width="9.140625" style="1" customWidth="1"/>
    <col min="12" max="12" width="7.42578125" style="1" customWidth="1"/>
    <col min="13" max="13" width="9.140625" style="1"/>
    <col min="14" max="14" width="11.28515625" style="1" bestFit="1" customWidth="1"/>
    <col min="15" max="15" width="10.140625" style="1" bestFit="1" customWidth="1"/>
    <col min="16" max="16384" width="9.140625" style="1"/>
  </cols>
  <sheetData>
    <row r="1" spans="1:15" x14ac:dyDescent="0.25">
      <c r="H1" s="45" t="s">
        <v>0</v>
      </c>
    </row>
    <row r="2" spans="1:15" ht="15" customHeight="1" x14ac:dyDescent="0.25"/>
    <row r="3" spans="1:15" ht="18.75" customHeight="1" x14ac:dyDescent="0.3">
      <c r="A3" s="155" t="s">
        <v>71</v>
      </c>
      <c r="B3" s="155"/>
      <c r="C3" s="155"/>
      <c r="D3" s="155"/>
      <c r="E3" s="155"/>
      <c r="F3" s="155"/>
      <c r="G3" s="155"/>
      <c r="H3" s="155"/>
    </row>
    <row r="4" spans="1:15" ht="16.5" customHeight="1" x14ac:dyDescent="0.25"/>
    <row r="5" spans="1:15" x14ac:dyDescent="0.25">
      <c r="C5" s="3" t="s">
        <v>1</v>
      </c>
      <c r="D5" s="6" t="s">
        <v>2</v>
      </c>
      <c r="K5" s="49"/>
      <c r="L5" s="50"/>
    </row>
    <row r="6" spans="1:15" x14ac:dyDescent="0.25">
      <c r="C6" s="3" t="s">
        <v>3</v>
      </c>
      <c r="D6" s="116" t="s">
        <v>4</v>
      </c>
      <c r="H6" s="51"/>
      <c r="K6" s="49"/>
      <c r="L6" s="50"/>
      <c r="N6" s="52"/>
    </row>
    <row r="7" spans="1:15" ht="15.75" x14ac:dyDescent="0.25">
      <c r="H7" s="2"/>
      <c r="I7" s="7"/>
      <c r="J7" s="7"/>
      <c r="K7" s="49"/>
      <c r="L7" s="50"/>
      <c r="M7" s="3"/>
      <c r="N7" s="52"/>
    </row>
    <row r="8" spans="1:15" ht="17.25" x14ac:dyDescent="0.25">
      <c r="D8" s="4" t="s">
        <v>5</v>
      </c>
      <c r="E8" s="5">
        <v>1137.2</v>
      </c>
      <c r="F8" s="6" t="s">
        <v>6</v>
      </c>
      <c r="G8" s="7"/>
      <c r="J8" s="53"/>
    </row>
    <row r="9" spans="1:15" ht="17.25" x14ac:dyDescent="0.25">
      <c r="D9" s="4" t="s">
        <v>7</v>
      </c>
      <c r="E9" s="5">
        <v>12834</v>
      </c>
      <c r="F9" s="6" t="s">
        <v>6</v>
      </c>
      <c r="G9" s="134"/>
      <c r="I9" s="7"/>
      <c r="J9" s="54"/>
      <c r="M9" s="7"/>
    </row>
    <row r="10" spans="1:15" ht="14.25" customHeight="1" thickBot="1" x14ac:dyDescent="0.3">
      <c r="D10" s="107"/>
      <c r="E10" s="129"/>
      <c r="F10" s="130"/>
      <c r="G10" s="7"/>
      <c r="I10" s="7"/>
      <c r="J10" s="54"/>
      <c r="M10" s="7"/>
    </row>
    <row r="11" spans="1:15" ht="17.25" x14ac:dyDescent="0.25">
      <c r="B11" s="8" t="s">
        <v>8</v>
      </c>
      <c r="C11" s="42"/>
      <c r="D11" s="42"/>
      <c r="E11" s="9" t="s">
        <v>9</v>
      </c>
      <c r="F11" s="40" t="s">
        <v>10</v>
      </c>
      <c r="G11" s="123" t="s">
        <v>11</v>
      </c>
      <c r="H11" s="10" t="s">
        <v>12</v>
      </c>
    </row>
    <row r="12" spans="1:15" ht="15" customHeight="1" x14ac:dyDescent="0.25">
      <c r="B12" s="41"/>
      <c r="C12" s="55" t="s">
        <v>13</v>
      </c>
      <c r="D12" s="56"/>
      <c r="E12" s="110">
        <f>F12/$E$8</f>
        <v>1.1834857544846991</v>
      </c>
      <c r="F12" s="120">
        <f>'Annuiteetgraafik (bilansiline)'!F17</f>
        <v>1345.86</v>
      </c>
      <c r="G12" s="162" t="s">
        <v>14</v>
      </c>
      <c r="H12" s="117" t="s">
        <v>15</v>
      </c>
      <c r="I12" s="57"/>
      <c r="M12" s="3"/>
      <c r="N12" s="57"/>
      <c r="O12" s="58"/>
    </row>
    <row r="13" spans="1:15" ht="15" customHeight="1" x14ac:dyDescent="0.25">
      <c r="B13" s="41"/>
      <c r="C13" s="55" t="s">
        <v>16</v>
      </c>
      <c r="D13" s="56"/>
      <c r="E13" s="135">
        <f>F13/$E$8</f>
        <v>0.25515300738656349</v>
      </c>
      <c r="F13" s="136">
        <f>'Annuiteetgraafik (lisa nr 6.2)'!F15</f>
        <v>290.16000000000003</v>
      </c>
      <c r="G13" s="163"/>
      <c r="H13" s="117" t="s">
        <v>17</v>
      </c>
      <c r="I13" s="57"/>
      <c r="M13" s="3"/>
      <c r="N13" s="57"/>
      <c r="O13" s="58"/>
    </row>
    <row r="14" spans="1:15" ht="15" customHeight="1" x14ac:dyDescent="0.25">
      <c r="B14" s="41"/>
      <c r="C14" s="55" t="s">
        <v>73</v>
      </c>
      <c r="D14" s="56"/>
      <c r="E14" s="135">
        <f>F14/$E$8</f>
        <v>2.1014542694071638E-2</v>
      </c>
      <c r="F14" s="136">
        <f>'Annuiteetgraafik (lisa nr 6.8)'!F15</f>
        <v>23.897737951698268</v>
      </c>
      <c r="G14" s="163"/>
      <c r="H14" s="117" t="s">
        <v>72</v>
      </c>
      <c r="I14" s="57"/>
      <c r="M14" s="3"/>
      <c r="N14" s="57"/>
      <c r="O14" s="58"/>
    </row>
    <row r="15" spans="1:15" ht="15" customHeight="1" x14ac:dyDescent="0.25">
      <c r="B15" s="12">
        <v>400</v>
      </c>
      <c r="C15" s="156" t="s">
        <v>18</v>
      </c>
      <c r="D15" s="157"/>
      <c r="E15" s="137">
        <f>F15/$E$8</f>
        <v>2.2340022863172702</v>
      </c>
      <c r="F15" s="136">
        <v>2540.5074</v>
      </c>
      <c r="G15" s="163"/>
      <c r="H15" s="165"/>
      <c r="M15" s="3"/>
      <c r="N15" s="57"/>
      <c r="O15" s="58"/>
    </row>
    <row r="16" spans="1:15" ht="15" customHeight="1" x14ac:dyDescent="0.25">
      <c r="B16" s="12">
        <v>400</v>
      </c>
      <c r="C16" s="55" t="s">
        <v>19</v>
      </c>
      <c r="D16" s="56"/>
      <c r="E16" s="135">
        <v>7.0000000000000007E-2</v>
      </c>
      <c r="F16" s="136">
        <f>E16*$E$8</f>
        <v>79.604000000000013</v>
      </c>
      <c r="G16" s="164"/>
      <c r="H16" s="166"/>
      <c r="I16" s="57"/>
      <c r="M16" s="3"/>
      <c r="N16" s="57"/>
      <c r="O16" s="58"/>
    </row>
    <row r="17" spans="2:15" ht="15" customHeight="1" x14ac:dyDescent="0.25">
      <c r="B17" s="12">
        <v>100</v>
      </c>
      <c r="C17" s="43" t="s">
        <v>20</v>
      </c>
      <c r="D17" s="44"/>
      <c r="E17" s="13">
        <f>F17/$E$8</f>
        <v>0.42054273654590218</v>
      </c>
      <c r="F17" s="120">
        <v>478.24119999999999</v>
      </c>
      <c r="G17" s="158" t="s">
        <v>21</v>
      </c>
      <c r="H17" s="166"/>
      <c r="I17" s="57"/>
      <c r="M17" s="3"/>
      <c r="N17" s="57"/>
      <c r="O17" s="58"/>
    </row>
    <row r="18" spans="2:15" ht="15" customHeight="1" x14ac:dyDescent="0.25">
      <c r="B18" s="12">
        <v>200</v>
      </c>
      <c r="C18" s="11" t="s">
        <v>22</v>
      </c>
      <c r="D18" s="39"/>
      <c r="E18" s="13">
        <f>F18/$E$8</f>
        <v>0.88622361941610972</v>
      </c>
      <c r="F18" s="120">
        <v>1007.8135</v>
      </c>
      <c r="G18" s="159"/>
      <c r="H18" s="166"/>
      <c r="I18" s="57"/>
      <c r="M18" s="3"/>
      <c r="N18" s="57"/>
      <c r="O18" s="58"/>
    </row>
    <row r="19" spans="2:15" ht="15" customHeight="1" x14ac:dyDescent="0.25">
      <c r="B19" s="12">
        <v>500</v>
      </c>
      <c r="C19" s="11" t="s">
        <v>23</v>
      </c>
      <c r="D19" s="39"/>
      <c r="E19" s="13">
        <f>F19/$E$8</f>
        <v>8.1957439324657055E-3</v>
      </c>
      <c r="F19" s="120">
        <v>9.3201999999999998</v>
      </c>
      <c r="G19" s="160"/>
      <c r="H19" s="167"/>
      <c r="I19" s="57"/>
      <c r="M19" s="3"/>
      <c r="N19" s="57"/>
      <c r="O19" s="58"/>
    </row>
    <row r="20" spans="2:15" x14ac:dyDescent="0.25">
      <c r="B20" s="14"/>
      <c r="C20" s="15" t="s">
        <v>24</v>
      </c>
      <c r="D20" s="15"/>
      <c r="E20" s="16">
        <f>SUM(E12:E19)</f>
        <v>5.0786176907770813</v>
      </c>
      <c r="F20" s="121">
        <f>SUM(F12:F19)</f>
        <v>5775.4040379516991</v>
      </c>
      <c r="G20" s="118"/>
      <c r="H20" s="17"/>
      <c r="I20" s="57"/>
      <c r="N20" s="57"/>
      <c r="O20" s="58"/>
    </row>
    <row r="21" spans="2:15" x14ac:dyDescent="0.25">
      <c r="B21" s="18"/>
      <c r="C21" s="19"/>
      <c r="D21" s="19"/>
      <c r="E21" s="20"/>
      <c r="F21" s="113"/>
      <c r="G21" s="124"/>
      <c r="H21" s="21"/>
      <c r="I21" s="57"/>
      <c r="N21" s="57"/>
      <c r="O21" s="58"/>
    </row>
    <row r="22" spans="2:15" ht="17.25" x14ac:dyDescent="0.25">
      <c r="B22" s="22" t="s">
        <v>25</v>
      </c>
      <c r="C22" s="15"/>
      <c r="D22" s="15"/>
      <c r="E22" s="114" t="s">
        <v>9</v>
      </c>
      <c r="F22" s="115" t="s">
        <v>10</v>
      </c>
      <c r="G22" s="125" t="s">
        <v>11</v>
      </c>
      <c r="H22" s="23" t="s">
        <v>12</v>
      </c>
      <c r="I22" s="57"/>
      <c r="N22" s="57"/>
      <c r="O22" s="58"/>
    </row>
    <row r="23" spans="2:15" ht="15.75" customHeight="1" x14ac:dyDescent="0.25">
      <c r="B23" s="12">
        <v>300</v>
      </c>
      <c r="C23" s="157" t="s">
        <v>26</v>
      </c>
      <c r="D23" s="161"/>
      <c r="E23" s="59">
        <f>F23/$E$8</f>
        <v>1.8723179739711571</v>
      </c>
      <c r="F23" s="122">
        <v>2129.1999999999998</v>
      </c>
      <c r="G23" s="119" t="s">
        <v>27</v>
      </c>
      <c r="H23" s="165" t="s">
        <v>28</v>
      </c>
      <c r="M23" s="3"/>
      <c r="N23" s="57"/>
      <c r="O23" s="58"/>
    </row>
    <row r="24" spans="2:15" ht="15" customHeight="1" x14ac:dyDescent="0.25">
      <c r="B24" s="12">
        <v>600</v>
      </c>
      <c r="C24" s="11" t="s">
        <v>29</v>
      </c>
      <c r="D24" s="39"/>
      <c r="E24" s="59"/>
      <c r="F24" s="122"/>
      <c r="G24" s="153"/>
      <c r="H24" s="166"/>
      <c r="I24" s="57"/>
      <c r="M24" s="3"/>
      <c r="N24" s="57"/>
      <c r="O24" s="58"/>
    </row>
    <row r="25" spans="2:15" ht="30" x14ac:dyDescent="0.25">
      <c r="B25" s="12"/>
      <c r="C25" s="11">
        <v>610</v>
      </c>
      <c r="D25" s="39" t="s">
        <v>31</v>
      </c>
      <c r="E25" s="59">
        <f>F25/$E$8</f>
        <v>1.7661474639465353</v>
      </c>
      <c r="F25" s="122">
        <v>2008.462896</v>
      </c>
      <c r="G25" s="128" t="s">
        <v>30</v>
      </c>
      <c r="H25" s="166"/>
      <c r="I25" s="57"/>
      <c r="M25" s="3"/>
      <c r="N25" s="57"/>
      <c r="O25" s="58"/>
    </row>
    <row r="26" spans="2:15" x14ac:dyDescent="0.25">
      <c r="B26" s="12"/>
      <c r="C26" s="11">
        <v>620</v>
      </c>
      <c r="D26" s="39" t="s">
        <v>32</v>
      </c>
      <c r="E26" s="126" t="s">
        <v>33</v>
      </c>
      <c r="F26" s="127" t="s">
        <v>33</v>
      </c>
      <c r="G26" s="168" t="s">
        <v>36</v>
      </c>
      <c r="H26" s="166"/>
      <c r="I26" s="57"/>
      <c r="M26" s="3"/>
      <c r="N26" s="57"/>
      <c r="O26" s="58"/>
    </row>
    <row r="27" spans="2:15" x14ac:dyDescent="0.25">
      <c r="B27" s="12"/>
      <c r="C27" s="11">
        <v>630</v>
      </c>
      <c r="D27" s="39" t="s">
        <v>34</v>
      </c>
      <c r="E27" s="126" t="s">
        <v>33</v>
      </c>
      <c r="F27" s="127" t="s">
        <v>33</v>
      </c>
      <c r="G27" s="168"/>
      <c r="H27" s="166"/>
      <c r="I27" s="57"/>
      <c r="M27" s="3"/>
      <c r="N27" s="57"/>
      <c r="O27" s="58"/>
    </row>
    <row r="28" spans="2:15" ht="15.75" customHeight="1" x14ac:dyDescent="0.25">
      <c r="B28" s="12">
        <v>700</v>
      </c>
      <c r="C28" s="157" t="s">
        <v>35</v>
      </c>
      <c r="D28" s="161"/>
      <c r="E28" s="126" t="s">
        <v>33</v>
      </c>
      <c r="F28" s="127" t="s">
        <v>33</v>
      </c>
      <c r="G28" s="169"/>
      <c r="H28" s="167"/>
      <c r="I28" s="57"/>
      <c r="M28" s="3"/>
      <c r="N28" s="57"/>
      <c r="O28" s="58"/>
    </row>
    <row r="29" spans="2:15" ht="15" customHeight="1" thickBot="1" x14ac:dyDescent="0.3">
      <c r="B29" s="24"/>
      <c r="C29" s="25" t="s">
        <v>37</v>
      </c>
      <c r="D29" s="25"/>
      <c r="E29" s="108">
        <f>SUM(E23:E28)</f>
        <v>3.6384654379176924</v>
      </c>
      <c r="F29" s="60">
        <f>SUM(F23:F28)</f>
        <v>4137.6628959999998</v>
      </c>
      <c r="G29" s="108"/>
      <c r="H29" s="26"/>
      <c r="I29" s="57"/>
      <c r="N29" s="57"/>
      <c r="O29" s="58"/>
    </row>
    <row r="30" spans="2:15" ht="17.25" customHeight="1" x14ac:dyDescent="0.25">
      <c r="B30" s="27"/>
      <c r="C30" s="7"/>
      <c r="D30" s="7"/>
      <c r="E30" s="28"/>
      <c r="F30" s="29"/>
      <c r="G30" s="30"/>
      <c r="I30" s="57"/>
    </row>
    <row r="31" spans="2:15" ht="15" customHeight="1" x14ac:dyDescent="0.25">
      <c r="B31" s="154" t="s">
        <v>38</v>
      </c>
      <c r="C31" s="154"/>
      <c r="D31" s="154"/>
      <c r="E31" s="28">
        <f>E20+E29</f>
        <v>8.7170831286947745</v>
      </c>
      <c r="F31" s="29">
        <f>F20+F29</f>
        <v>9913.066933951699</v>
      </c>
      <c r="G31" s="30"/>
    </row>
    <row r="32" spans="2:15" x14ac:dyDescent="0.25">
      <c r="B32" s="27" t="s">
        <v>39</v>
      </c>
      <c r="C32" s="47"/>
      <c r="D32" s="31">
        <v>0.22</v>
      </c>
      <c r="E32" s="105">
        <f>E31*0.2</f>
        <v>1.743416625738955</v>
      </c>
      <c r="F32" s="29">
        <f>F31*0.2</f>
        <v>1982.61338679034</v>
      </c>
    </row>
    <row r="33" spans="2:8" x14ac:dyDescent="0.25">
      <c r="B33" s="7" t="s">
        <v>40</v>
      </c>
      <c r="C33" s="7"/>
      <c r="D33" s="7"/>
      <c r="E33" s="28">
        <f>E31+E32</f>
        <v>10.46049975443373</v>
      </c>
      <c r="F33" s="29">
        <f>F31+F32</f>
        <v>11895.680320742038</v>
      </c>
      <c r="G33" s="30"/>
    </row>
    <row r="34" spans="2:8" x14ac:dyDescent="0.25">
      <c r="B34" s="7" t="s">
        <v>41</v>
      </c>
      <c r="C34" s="7"/>
      <c r="D34" s="7"/>
      <c r="E34" s="32" t="s">
        <v>42</v>
      </c>
      <c r="F34" s="29">
        <f>F31*12</f>
        <v>118956.80320742039</v>
      </c>
      <c r="G34" s="33"/>
      <c r="H34" s="34"/>
    </row>
    <row r="35" spans="2:8" ht="15.75" thickBot="1" x14ac:dyDescent="0.3">
      <c r="B35" s="7" t="s">
        <v>43</v>
      </c>
      <c r="C35" s="7"/>
      <c r="D35" s="7"/>
      <c r="E35" s="35" t="s">
        <v>42</v>
      </c>
      <c r="F35" s="36">
        <f>F33*12</f>
        <v>142748.16384890446</v>
      </c>
      <c r="G35" s="37"/>
      <c r="H35" s="38"/>
    </row>
    <row r="36" spans="2:8" ht="15.75" x14ac:dyDescent="0.25">
      <c r="B36" s="111"/>
      <c r="C36" s="111"/>
      <c r="D36" s="111"/>
      <c r="E36" s="111"/>
      <c r="F36" s="111"/>
      <c r="G36" s="48"/>
      <c r="H36" s="2"/>
    </row>
    <row r="37" spans="2:8" ht="15.75" x14ac:dyDescent="0.25">
      <c r="B37" s="106"/>
      <c r="C37" s="2"/>
      <c r="D37" s="2"/>
      <c r="E37" s="2"/>
      <c r="F37" s="2"/>
      <c r="G37" s="2"/>
      <c r="H37" s="2"/>
    </row>
    <row r="38" spans="2:8" ht="15.75" x14ac:dyDescent="0.25">
      <c r="B38" s="2"/>
      <c r="C38" s="2"/>
      <c r="D38" s="2"/>
      <c r="E38" s="2"/>
      <c r="F38" s="2"/>
      <c r="G38" s="2"/>
      <c r="H38" s="2"/>
    </row>
    <row r="39" spans="2:8" x14ac:dyDescent="0.25">
      <c r="B39" s="7" t="s">
        <v>44</v>
      </c>
      <c r="C39" s="7"/>
      <c r="D39" s="7"/>
      <c r="E39" s="7" t="s">
        <v>45</v>
      </c>
    </row>
    <row r="41" spans="2:8" x14ac:dyDescent="0.25">
      <c r="B41" s="46" t="s">
        <v>46</v>
      </c>
      <c r="C41" s="46"/>
      <c r="D41" s="46"/>
      <c r="E41" s="46" t="s">
        <v>46</v>
      </c>
      <c r="F41" s="46"/>
      <c r="G41" s="46"/>
    </row>
    <row r="42" spans="2:8" ht="15.75" x14ac:dyDescent="0.25">
      <c r="B42" s="2"/>
      <c r="C42" s="2"/>
      <c r="D42" s="2"/>
      <c r="E42" s="2"/>
      <c r="F42" s="2"/>
      <c r="G42" s="2"/>
      <c r="H42" s="2"/>
    </row>
  </sheetData>
  <mergeCells count="10">
    <mergeCell ref="B31:D31"/>
    <mergeCell ref="A3:H3"/>
    <mergeCell ref="C15:D15"/>
    <mergeCell ref="G17:G19"/>
    <mergeCell ref="C23:D23"/>
    <mergeCell ref="C28:D28"/>
    <mergeCell ref="G12:G16"/>
    <mergeCell ref="H23:H28"/>
    <mergeCell ref="H15:H19"/>
    <mergeCell ref="G26:G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57"/>
  <sheetViews>
    <sheetView workbookViewId="0">
      <selection activeCell="E13" sqref="B13:E13"/>
    </sheetView>
  </sheetViews>
  <sheetFormatPr defaultRowHeight="15" x14ac:dyDescent="0.25"/>
  <cols>
    <col min="1" max="1" width="9.140625" style="74" customWidth="1"/>
    <col min="2" max="2" width="7.85546875" style="74" customWidth="1"/>
    <col min="3" max="3" width="14.7109375" style="74" customWidth="1"/>
    <col min="4" max="4" width="14.28515625" style="74" customWidth="1"/>
    <col min="5" max="7" width="14.7109375" style="74" customWidth="1"/>
    <col min="8" max="10" width="9.140625" style="74"/>
    <col min="11" max="11" width="11" style="74" customWidth="1"/>
    <col min="12" max="16384" width="9.140625" style="74"/>
  </cols>
  <sheetData>
    <row r="1" spans="1:16" x14ac:dyDescent="0.25">
      <c r="A1" s="61"/>
      <c r="B1" s="61"/>
      <c r="C1" s="61"/>
      <c r="D1" s="61"/>
      <c r="E1" s="61"/>
      <c r="F1" s="61"/>
      <c r="G1" s="62"/>
    </row>
    <row r="2" spans="1:16" x14ac:dyDescent="0.25">
      <c r="A2" s="61"/>
      <c r="B2" s="61"/>
      <c r="C2" s="61"/>
      <c r="D2" s="61"/>
      <c r="E2" s="61"/>
      <c r="F2" s="63"/>
      <c r="G2" s="64"/>
    </row>
    <row r="3" spans="1:16" x14ac:dyDescent="0.25">
      <c r="A3" s="61"/>
      <c r="B3" s="61"/>
      <c r="C3" s="61"/>
      <c r="D3" s="61"/>
      <c r="E3" s="61"/>
      <c r="F3" s="63"/>
      <c r="G3" s="64"/>
      <c r="K3" s="93" t="s">
        <v>1</v>
      </c>
      <c r="L3" s="93" t="s">
        <v>47</v>
      </c>
      <c r="M3" s="94"/>
    </row>
    <row r="4" spans="1:16" ht="21" x14ac:dyDescent="0.35">
      <c r="A4" s="61"/>
      <c r="B4" s="112" t="s">
        <v>48</v>
      </c>
      <c r="C4" s="61"/>
      <c r="D4" s="61"/>
      <c r="E4" s="65"/>
      <c r="F4" s="66"/>
      <c r="G4" s="61"/>
      <c r="K4" s="95" t="s">
        <v>49</v>
      </c>
      <c r="L4" s="96">
        <v>1137.2</v>
      </c>
      <c r="M4" s="97">
        <f>L4/$L$9</f>
        <v>1</v>
      </c>
      <c r="N4" s="103"/>
      <c r="O4" s="102"/>
    </row>
    <row r="5" spans="1:16" x14ac:dyDescent="0.25">
      <c r="A5" s="61"/>
      <c r="B5" s="61"/>
      <c r="C5" s="61"/>
      <c r="D5" s="61"/>
      <c r="E5" s="61"/>
      <c r="F5" s="66"/>
      <c r="G5" s="61"/>
      <c r="K5" s="95"/>
      <c r="L5" s="96"/>
      <c r="M5" s="97"/>
      <c r="N5" s="101"/>
      <c r="O5" s="102"/>
    </row>
    <row r="6" spans="1:16" x14ac:dyDescent="0.25">
      <c r="A6" s="61"/>
      <c r="B6" s="67" t="s">
        <v>50</v>
      </c>
      <c r="C6" s="68"/>
      <c r="D6" s="69"/>
      <c r="E6" s="70">
        <v>43344</v>
      </c>
      <c r="F6" s="71"/>
      <c r="G6" s="61"/>
      <c r="K6" s="95"/>
      <c r="L6" s="96"/>
      <c r="M6" s="97"/>
      <c r="N6" s="89"/>
      <c r="O6" s="89"/>
    </row>
    <row r="7" spans="1:16" x14ac:dyDescent="0.25">
      <c r="A7" s="61"/>
      <c r="B7" s="72" t="s">
        <v>51</v>
      </c>
      <c r="C7" s="73"/>
      <c r="E7" s="75">
        <v>120</v>
      </c>
      <c r="F7" s="76" t="s">
        <v>52</v>
      </c>
      <c r="G7" s="61"/>
      <c r="K7" s="95"/>
      <c r="L7" s="96"/>
      <c r="M7" s="97"/>
      <c r="N7" s="91"/>
      <c r="O7" s="91"/>
    </row>
    <row r="8" spans="1:16" x14ac:dyDescent="0.25">
      <c r="A8" s="61"/>
      <c r="B8" s="72" t="s">
        <v>53</v>
      </c>
      <c r="C8" s="73"/>
      <c r="D8" s="100">
        <f>E6-1</f>
        <v>43343</v>
      </c>
      <c r="E8" s="104">
        <v>136989.09</v>
      </c>
      <c r="F8" s="76" t="s">
        <v>54</v>
      </c>
      <c r="G8" s="61"/>
      <c r="I8" s="109"/>
      <c r="K8" s="95"/>
      <c r="L8" s="96"/>
      <c r="M8" s="97"/>
      <c r="N8" s="91"/>
      <c r="O8" s="91"/>
    </row>
    <row r="9" spans="1:16" x14ac:dyDescent="0.25">
      <c r="A9" s="61"/>
      <c r="B9" s="72" t="s">
        <v>53</v>
      </c>
      <c r="C9" s="73"/>
      <c r="D9" s="100">
        <f>EDATE(D8,E7)</f>
        <v>46996</v>
      </c>
      <c r="E9" s="104">
        <v>13312.689999999999</v>
      </c>
      <c r="F9" s="76" t="s">
        <v>54</v>
      </c>
      <c r="G9" s="61"/>
      <c r="I9" s="109"/>
      <c r="K9" s="98" t="s">
        <v>55</v>
      </c>
      <c r="L9" s="99">
        <f>SUM(L4:L8)</f>
        <v>1137.2</v>
      </c>
      <c r="M9" s="98"/>
      <c r="N9" s="91"/>
      <c r="O9" s="91"/>
    </row>
    <row r="10" spans="1:16" x14ac:dyDescent="0.25">
      <c r="A10" s="61"/>
      <c r="B10" s="72" t="s">
        <v>56</v>
      </c>
      <c r="C10" s="73"/>
      <c r="E10" s="77">
        <f>M4</f>
        <v>1</v>
      </c>
      <c r="F10" s="76"/>
      <c r="G10" s="61"/>
      <c r="M10" s="92"/>
      <c r="N10" s="92"/>
      <c r="O10" s="92"/>
    </row>
    <row r="11" spans="1:16" x14ac:dyDescent="0.25">
      <c r="A11" s="61"/>
      <c r="B11" s="72" t="s">
        <v>57</v>
      </c>
      <c r="C11" s="73"/>
      <c r="E11" s="88">
        <f>ROUND(E8*E10,2)</f>
        <v>136989.09</v>
      </c>
      <c r="F11" s="76" t="s">
        <v>54</v>
      </c>
      <c r="G11" s="61"/>
      <c r="M11" s="92"/>
      <c r="N11" s="92"/>
      <c r="O11" s="92"/>
    </row>
    <row r="12" spans="1:16" x14ac:dyDescent="0.25">
      <c r="A12" s="61"/>
      <c r="B12" s="72" t="s">
        <v>58</v>
      </c>
      <c r="C12" s="73"/>
      <c r="E12" s="88">
        <f>ROUND(E9*E10,2)</f>
        <v>13312.69</v>
      </c>
      <c r="F12" s="76" t="s">
        <v>54</v>
      </c>
      <c r="G12" s="61"/>
      <c r="K12" s="90"/>
      <c r="L12" s="90"/>
      <c r="M12" s="91"/>
      <c r="N12" s="91"/>
      <c r="O12" s="91"/>
      <c r="P12" s="92"/>
    </row>
    <row r="13" spans="1:16" x14ac:dyDescent="0.25">
      <c r="A13" s="61"/>
      <c r="B13" s="78" t="s">
        <v>59</v>
      </c>
      <c r="C13" s="79"/>
      <c r="D13" s="80"/>
      <c r="E13" s="81">
        <v>4.7E-2</v>
      </c>
      <c r="F13" s="82"/>
      <c r="G13" s="83"/>
      <c r="K13" s="90"/>
      <c r="L13" s="90"/>
      <c r="M13" s="91"/>
      <c r="N13" s="91"/>
      <c r="O13" s="91"/>
      <c r="P13" s="92"/>
    </row>
    <row r="14" spans="1:16" x14ac:dyDescent="0.25">
      <c r="A14" s="61"/>
      <c r="B14" s="75"/>
      <c r="C14" s="73"/>
      <c r="E14" s="84"/>
      <c r="F14" s="75"/>
      <c r="G14" s="83"/>
      <c r="K14" s="90"/>
      <c r="L14" s="90"/>
      <c r="M14" s="91"/>
      <c r="N14" s="91"/>
      <c r="O14" s="91"/>
      <c r="P14" s="92"/>
    </row>
    <row r="15" spans="1:16" x14ac:dyDescent="0.25">
      <c r="K15" s="90"/>
      <c r="L15" s="90"/>
      <c r="M15" s="91"/>
      <c r="N15" s="91"/>
      <c r="O15" s="91"/>
      <c r="P15" s="92"/>
    </row>
    <row r="16" spans="1:16" ht="15.75" thickBot="1" x14ac:dyDescent="0.3">
      <c r="A16" s="85" t="s">
        <v>60</v>
      </c>
      <c r="B16" s="85" t="s">
        <v>61</v>
      </c>
      <c r="C16" s="85" t="s">
        <v>62</v>
      </c>
      <c r="D16" s="85" t="s">
        <v>63</v>
      </c>
      <c r="E16" s="85" t="s">
        <v>64</v>
      </c>
      <c r="F16" s="85" t="s">
        <v>65</v>
      </c>
      <c r="G16" s="85" t="s">
        <v>66</v>
      </c>
      <c r="K16" s="90"/>
      <c r="L16" s="90"/>
      <c r="M16" s="91"/>
      <c r="N16" s="91"/>
      <c r="O16" s="91"/>
      <c r="P16" s="92"/>
    </row>
    <row r="17" spans="1:16" x14ac:dyDescent="0.25">
      <c r="A17" s="86">
        <f>E6</f>
        <v>43344</v>
      </c>
      <c r="B17" s="73">
        <v>1</v>
      </c>
      <c r="C17" s="66">
        <f>E11</f>
        <v>136989.09</v>
      </c>
      <c r="D17" s="87">
        <f>ROUND(C17*$E$13/12,2)</f>
        <v>536.54</v>
      </c>
      <c r="E17" s="87">
        <f>F17-D17</f>
        <v>809.31999999999994</v>
      </c>
      <c r="F17" s="87">
        <f>ROUND(PMT($E$13/12,E7,-E11,E12),2)</f>
        <v>1345.86</v>
      </c>
      <c r="G17" s="87">
        <f>C17-E17</f>
        <v>136179.76999999999</v>
      </c>
      <c r="K17" s="90"/>
      <c r="L17" s="90"/>
      <c r="M17" s="91"/>
      <c r="N17" s="91"/>
      <c r="O17" s="91"/>
      <c r="P17" s="92"/>
    </row>
    <row r="18" spans="1:16" x14ac:dyDescent="0.25">
      <c r="A18" s="86">
        <f>EDATE(A17,1)</f>
        <v>43374</v>
      </c>
      <c r="B18" s="73">
        <v>2</v>
      </c>
      <c r="C18" s="66">
        <f>G17</f>
        <v>136179.76999999999</v>
      </c>
      <c r="D18" s="87">
        <f t="shared" ref="D18:D75" si="0">ROUND(C18*$E$13/12,2)</f>
        <v>533.37</v>
      </c>
      <c r="E18" s="87">
        <f>F18-D18</f>
        <v>812.4899999999999</v>
      </c>
      <c r="F18" s="87">
        <f>F17</f>
        <v>1345.86</v>
      </c>
      <c r="G18" s="87">
        <f t="shared" ref="G18:G75" si="1">C18-E18</f>
        <v>135367.28</v>
      </c>
      <c r="K18" s="90"/>
      <c r="L18" s="90"/>
      <c r="M18" s="91"/>
      <c r="N18" s="91"/>
      <c r="O18" s="91"/>
      <c r="P18" s="92"/>
    </row>
    <row r="19" spans="1:16" x14ac:dyDescent="0.25">
      <c r="A19" s="86">
        <f>EDATE(A18,1)</f>
        <v>43405</v>
      </c>
      <c r="B19" s="73">
        <v>3</v>
      </c>
      <c r="C19" s="66">
        <f>G18</f>
        <v>135367.28</v>
      </c>
      <c r="D19" s="87">
        <f t="shared" si="0"/>
        <v>530.19000000000005</v>
      </c>
      <c r="E19" s="87">
        <f>F19-D19</f>
        <v>815.66999999999985</v>
      </c>
      <c r="F19" s="87">
        <f t="shared" ref="F19:F82" si="2">F18</f>
        <v>1345.86</v>
      </c>
      <c r="G19" s="87">
        <f t="shared" si="1"/>
        <v>134551.60999999999</v>
      </c>
      <c r="K19" s="90"/>
      <c r="L19" s="90"/>
      <c r="M19" s="91"/>
      <c r="N19" s="91"/>
      <c r="O19" s="91"/>
      <c r="P19" s="92"/>
    </row>
    <row r="20" spans="1:16" x14ac:dyDescent="0.25">
      <c r="A20" s="86">
        <f t="shared" ref="A20:A83" si="3">EDATE(A19,1)</f>
        <v>43435</v>
      </c>
      <c r="B20" s="73">
        <v>4</v>
      </c>
      <c r="C20" s="66">
        <f t="shared" ref="C20:C75" si="4">G19</f>
        <v>134551.60999999999</v>
      </c>
      <c r="D20" s="87">
        <f t="shared" si="0"/>
        <v>526.99</v>
      </c>
      <c r="E20" s="87">
        <f t="shared" ref="E20:E75" si="5">F20-D20</f>
        <v>818.86999999999989</v>
      </c>
      <c r="F20" s="87">
        <f t="shared" si="2"/>
        <v>1345.86</v>
      </c>
      <c r="G20" s="87">
        <f t="shared" si="1"/>
        <v>133732.74</v>
      </c>
      <c r="K20" s="90"/>
      <c r="L20" s="90"/>
      <c r="M20" s="91"/>
      <c r="N20" s="91"/>
      <c r="O20" s="91"/>
      <c r="P20" s="92"/>
    </row>
    <row r="21" spans="1:16" x14ac:dyDescent="0.25">
      <c r="A21" s="86">
        <f t="shared" si="3"/>
        <v>43466</v>
      </c>
      <c r="B21" s="73">
        <v>5</v>
      </c>
      <c r="C21" s="66">
        <f t="shared" si="4"/>
        <v>133732.74</v>
      </c>
      <c r="D21" s="87">
        <f t="shared" si="0"/>
        <v>523.79</v>
      </c>
      <c r="E21" s="87">
        <f t="shared" si="5"/>
        <v>822.06999999999994</v>
      </c>
      <c r="F21" s="87">
        <f t="shared" si="2"/>
        <v>1345.86</v>
      </c>
      <c r="G21" s="87">
        <f t="shared" si="1"/>
        <v>132910.66999999998</v>
      </c>
      <c r="K21" s="90"/>
      <c r="L21" s="90"/>
      <c r="M21" s="91"/>
      <c r="N21" s="91"/>
      <c r="O21" s="91"/>
      <c r="P21" s="92"/>
    </row>
    <row r="22" spans="1:16" x14ac:dyDescent="0.25">
      <c r="A22" s="86">
        <f t="shared" si="3"/>
        <v>43497</v>
      </c>
      <c r="B22" s="73">
        <v>6</v>
      </c>
      <c r="C22" s="66">
        <f t="shared" si="4"/>
        <v>132910.66999999998</v>
      </c>
      <c r="D22" s="87">
        <f t="shared" si="0"/>
        <v>520.57000000000005</v>
      </c>
      <c r="E22" s="87">
        <f t="shared" si="5"/>
        <v>825.28999999999985</v>
      </c>
      <c r="F22" s="87">
        <f t="shared" si="2"/>
        <v>1345.86</v>
      </c>
      <c r="G22" s="87">
        <f t="shared" si="1"/>
        <v>132085.37999999998</v>
      </c>
      <c r="K22" s="90"/>
      <c r="L22" s="90"/>
      <c r="M22" s="91"/>
      <c r="N22" s="91"/>
      <c r="O22" s="91"/>
      <c r="P22" s="92"/>
    </row>
    <row r="23" spans="1:16" x14ac:dyDescent="0.25">
      <c r="A23" s="86">
        <f t="shared" si="3"/>
        <v>43525</v>
      </c>
      <c r="B23" s="73">
        <v>7</v>
      </c>
      <c r="C23" s="66">
        <f t="shared" si="4"/>
        <v>132085.37999999998</v>
      </c>
      <c r="D23" s="87">
        <f t="shared" si="0"/>
        <v>517.33000000000004</v>
      </c>
      <c r="E23" s="87">
        <f t="shared" si="5"/>
        <v>828.52999999999986</v>
      </c>
      <c r="F23" s="87">
        <f t="shared" si="2"/>
        <v>1345.86</v>
      </c>
      <c r="G23" s="87">
        <f t="shared" si="1"/>
        <v>131256.84999999998</v>
      </c>
      <c r="K23" s="90"/>
      <c r="L23" s="90"/>
      <c r="M23" s="91"/>
      <c r="N23" s="91"/>
      <c r="O23" s="91"/>
      <c r="P23" s="92"/>
    </row>
    <row r="24" spans="1:16" x14ac:dyDescent="0.25">
      <c r="A24" s="86">
        <f>EDATE(A23,1)</f>
        <v>43556</v>
      </c>
      <c r="B24" s="73">
        <v>8</v>
      </c>
      <c r="C24" s="66">
        <f t="shared" si="4"/>
        <v>131256.84999999998</v>
      </c>
      <c r="D24" s="87">
        <f t="shared" si="0"/>
        <v>514.09</v>
      </c>
      <c r="E24" s="87">
        <f t="shared" si="5"/>
        <v>831.76999999999987</v>
      </c>
      <c r="F24" s="87">
        <f t="shared" si="2"/>
        <v>1345.86</v>
      </c>
      <c r="G24" s="87">
        <f t="shared" si="1"/>
        <v>130425.07999999997</v>
      </c>
      <c r="K24" s="90"/>
      <c r="L24" s="90"/>
      <c r="M24" s="91"/>
      <c r="N24" s="91"/>
      <c r="O24" s="91"/>
      <c r="P24" s="92"/>
    </row>
    <row r="25" spans="1:16" x14ac:dyDescent="0.25">
      <c r="A25" s="86">
        <f t="shared" si="3"/>
        <v>43586</v>
      </c>
      <c r="B25" s="73">
        <v>9</v>
      </c>
      <c r="C25" s="66">
        <f t="shared" si="4"/>
        <v>130425.07999999997</v>
      </c>
      <c r="D25" s="87">
        <f t="shared" si="0"/>
        <v>510.83</v>
      </c>
      <c r="E25" s="87">
        <f t="shared" si="5"/>
        <v>835.03</v>
      </c>
      <c r="F25" s="87">
        <f t="shared" si="2"/>
        <v>1345.86</v>
      </c>
      <c r="G25" s="87">
        <f t="shared" si="1"/>
        <v>129590.04999999997</v>
      </c>
      <c r="K25" s="90"/>
      <c r="L25" s="90"/>
      <c r="M25" s="91"/>
      <c r="N25" s="91"/>
      <c r="O25" s="91"/>
      <c r="P25" s="92"/>
    </row>
    <row r="26" spans="1:16" x14ac:dyDescent="0.25">
      <c r="A26" s="86">
        <f t="shared" si="3"/>
        <v>43617</v>
      </c>
      <c r="B26" s="73">
        <v>10</v>
      </c>
      <c r="C26" s="66">
        <f t="shared" si="4"/>
        <v>129590.04999999997</v>
      </c>
      <c r="D26" s="87">
        <f t="shared" si="0"/>
        <v>507.56</v>
      </c>
      <c r="E26" s="87">
        <f t="shared" si="5"/>
        <v>838.3</v>
      </c>
      <c r="F26" s="87">
        <f t="shared" si="2"/>
        <v>1345.86</v>
      </c>
      <c r="G26" s="87">
        <f t="shared" si="1"/>
        <v>128751.74999999997</v>
      </c>
      <c r="K26" s="90"/>
      <c r="L26" s="90"/>
      <c r="M26" s="91"/>
      <c r="N26" s="91"/>
      <c r="O26" s="91"/>
      <c r="P26" s="92"/>
    </row>
    <row r="27" spans="1:16" x14ac:dyDescent="0.25">
      <c r="A27" s="86">
        <f t="shared" si="3"/>
        <v>43647</v>
      </c>
      <c r="B27" s="73">
        <v>11</v>
      </c>
      <c r="C27" s="66">
        <f t="shared" si="4"/>
        <v>128751.74999999997</v>
      </c>
      <c r="D27" s="87">
        <f t="shared" si="0"/>
        <v>504.28</v>
      </c>
      <c r="E27" s="87">
        <f t="shared" si="5"/>
        <v>841.57999999999993</v>
      </c>
      <c r="F27" s="87">
        <f>F26</f>
        <v>1345.86</v>
      </c>
      <c r="G27" s="87">
        <f t="shared" si="1"/>
        <v>127910.16999999997</v>
      </c>
    </row>
    <row r="28" spans="1:16" x14ac:dyDescent="0.25">
      <c r="A28" s="86">
        <f t="shared" si="3"/>
        <v>43678</v>
      </c>
      <c r="B28" s="73">
        <v>12</v>
      </c>
      <c r="C28" s="66">
        <f t="shared" si="4"/>
        <v>127910.16999999997</v>
      </c>
      <c r="D28" s="87">
        <f t="shared" si="0"/>
        <v>500.98</v>
      </c>
      <c r="E28" s="87">
        <f t="shared" si="5"/>
        <v>844.87999999999988</v>
      </c>
      <c r="F28" s="87">
        <f t="shared" si="2"/>
        <v>1345.86</v>
      </c>
      <c r="G28" s="87">
        <f t="shared" si="1"/>
        <v>127065.28999999996</v>
      </c>
    </row>
    <row r="29" spans="1:16" x14ac:dyDescent="0.25">
      <c r="A29" s="86">
        <f t="shared" si="3"/>
        <v>43709</v>
      </c>
      <c r="B29" s="73">
        <v>13</v>
      </c>
      <c r="C29" s="66">
        <f t="shared" si="4"/>
        <v>127065.28999999996</v>
      </c>
      <c r="D29" s="87">
        <f t="shared" si="0"/>
        <v>497.67</v>
      </c>
      <c r="E29" s="87">
        <f t="shared" si="5"/>
        <v>848.18999999999983</v>
      </c>
      <c r="F29" s="87">
        <f t="shared" si="2"/>
        <v>1345.86</v>
      </c>
      <c r="G29" s="87">
        <f t="shared" si="1"/>
        <v>126217.09999999996</v>
      </c>
    </row>
    <row r="30" spans="1:16" x14ac:dyDescent="0.25">
      <c r="A30" s="86">
        <f t="shared" si="3"/>
        <v>43739</v>
      </c>
      <c r="B30" s="73">
        <v>14</v>
      </c>
      <c r="C30" s="66">
        <f t="shared" si="4"/>
        <v>126217.09999999996</v>
      </c>
      <c r="D30" s="87">
        <f t="shared" si="0"/>
        <v>494.35</v>
      </c>
      <c r="E30" s="87">
        <f t="shared" si="5"/>
        <v>851.50999999999988</v>
      </c>
      <c r="F30" s="87">
        <f t="shared" si="2"/>
        <v>1345.86</v>
      </c>
      <c r="G30" s="87">
        <f t="shared" si="1"/>
        <v>125365.58999999997</v>
      </c>
    </row>
    <row r="31" spans="1:16" x14ac:dyDescent="0.25">
      <c r="A31" s="86">
        <f t="shared" si="3"/>
        <v>43770</v>
      </c>
      <c r="B31" s="73">
        <v>15</v>
      </c>
      <c r="C31" s="66">
        <f t="shared" si="4"/>
        <v>125365.58999999997</v>
      </c>
      <c r="D31" s="87">
        <f t="shared" si="0"/>
        <v>491.02</v>
      </c>
      <c r="E31" s="87">
        <f t="shared" si="5"/>
        <v>854.83999999999992</v>
      </c>
      <c r="F31" s="87">
        <f t="shared" si="2"/>
        <v>1345.86</v>
      </c>
      <c r="G31" s="87">
        <f t="shared" si="1"/>
        <v>124510.74999999997</v>
      </c>
    </row>
    <row r="32" spans="1:16" x14ac:dyDescent="0.25">
      <c r="A32" s="86">
        <f t="shared" si="3"/>
        <v>43800</v>
      </c>
      <c r="B32" s="73">
        <v>16</v>
      </c>
      <c r="C32" s="66">
        <f t="shared" si="4"/>
        <v>124510.74999999997</v>
      </c>
      <c r="D32" s="87">
        <f t="shared" si="0"/>
        <v>487.67</v>
      </c>
      <c r="E32" s="87">
        <f t="shared" si="5"/>
        <v>858.18999999999983</v>
      </c>
      <c r="F32" s="87">
        <f t="shared" si="2"/>
        <v>1345.86</v>
      </c>
      <c r="G32" s="87">
        <f t="shared" si="1"/>
        <v>123652.55999999997</v>
      </c>
    </row>
    <row r="33" spans="1:7" x14ac:dyDescent="0.25">
      <c r="A33" s="86">
        <f t="shared" si="3"/>
        <v>43831</v>
      </c>
      <c r="B33" s="73">
        <v>17</v>
      </c>
      <c r="C33" s="66">
        <f t="shared" si="4"/>
        <v>123652.55999999997</v>
      </c>
      <c r="D33" s="87">
        <f t="shared" si="0"/>
        <v>484.31</v>
      </c>
      <c r="E33" s="87">
        <f t="shared" si="5"/>
        <v>861.55</v>
      </c>
      <c r="F33" s="87">
        <f t="shared" si="2"/>
        <v>1345.86</v>
      </c>
      <c r="G33" s="87">
        <f t="shared" si="1"/>
        <v>122791.00999999997</v>
      </c>
    </row>
    <row r="34" spans="1:7" x14ac:dyDescent="0.25">
      <c r="A34" s="86">
        <f t="shared" si="3"/>
        <v>43862</v>
      </c>
      <c r="B34" s="73">
        <v>18</v>
      </c>
      <c r="C34" s="66">
        <f t="shared" si="4"/>
        <v>122791.00999999997</v>
      </c>
      <c r="D34" s="87">
        <f t="shared" si="0"/>
        <v>480.93</v>
      </c>
      <c r="E34" s="87">
        <f t="shared" si="5"/>
        <v>864.92999999999984</v>
      </c>
      <c r="F34" s="87">
        <f t="shared" si="2"/>
        <v>1345.86</v>
      </c>
      <c r="G34" s="87">
        <f t="shared" si="1"/>
        <v>121926.07999999997</v>
      </c>
    </row>
    <row r="35" spans="1:7" x14ac:dyDescent="0.25">
      <c r="A35" s="86">
        <f t="shared" si="3"/>
        <v>43891</v>
      </c>
      <c r="B35" s="73">
        <v>19</v>
      </c>
      <c r="C35" s="66">
        <f t="shared" si="4"/>
        <v>121926.07999999997</v>
      </c>
      <c r="D35" s="87">
        <f t="shared" si="0"/>
        <v>477.54</v>
      </c>
      <c r="E35" s="87">
        <f t="shared" si="5"/>
        <v>868.31999999999994</v>
      </c>
      <c r="F35" s="87">
        <f t="shared" si="2"/>
        <v>1345.86</v>
      </c>
      <c r="G35" s="87">
        <f t="shared" si="1"/>
        <v>121057.75999999997</v>
      </c>
    </row>
    <row r="36" spans="1:7" x14ac:dyDescent="0.25">
      <c r="A36" s="86">
        <f t="shared" si="3"/>
        <v>43922</v>
      </c>
      <c r="B36" s="73">
        <v>20</v>
      </c>
      <c r="C36" s="66">
        <f t="shared" si="4"/>
        <v>121057.75999999997</v>
      </c>
      <c r="D36" s="87">
        <f t="shared" si="0"/>
        <v>474.14</v>
      </c>
      <c r="E36" s="87">
        <f t="shared" si="5"/>
        <v>871.71999999999991</v>
      </c>
      <c r="F36" s="87">
        <f t="shared" si="2"/>
        <v>1345.86</v>
      </c>
      <c r="G36" s="87">
        <f t="shared" si="1"/>
        <v>120186.03999999996</v>
      </c>
    </row>
    <row r="37" spans="1:7" x14ac:dyDescent="0.25">
      <c r="A37" s="86">
        <f t="shared" si="3"/>
        <v>43952</v>
      </c>
      <c r="B37" s="73">
        <v>21</v>
      </c>
      <c r="C37" s="66">
        <f t="shared" si="4"/>
        <v>120186.03999999996</v>
      </c>
      <c r="D37" s="87">
        <f t="shared" si="0"/>
        <v>470.73</v>
      </c>
      <c r="E37" s="87">
        <f t="shared" si="5"/>
        <v>875.12999999999988</v>
      </c>
      <c r="F37" s="87">
        <f t="shared" si="2"/>
        <v>1345.86</v>
      </c>
      <c r="G37" s="87">
        <f t="shared" si="1"/>
        <v>119310.90999999996</v>
      </c>
    </row>
    <row r="38" spans="1:7" x14ac:dyDescent="0.25">
      <c r="A38" s="86">
        <f t="shared" si="3"/>
        <v>43983</v>
      </c>
      <c r="B38" s="73">
        <v>22</v>
      </c>
      <c r="C38" s="66">
        <f t="shared" si="4"/>
        <v>119310.90999999996</v>
      </c>
      <c r="D38" s="87">
        <f t="shared" si="0"/>
        <v>467.3</v>
      </c>
      <c r="E38" s="87">
        <f t="shared" si="5"/>
        <v>878.56</v>
      </c>
      <c r="F38" s="87">
        <f t="shared" si="2"/>
        <v>1345.86</v>
      </c>
      <c r="G38" s="87">
        <f t="shared" si="1"/>
        <v>118432.34999999996</v>
      </c>
    </row>
    <row r="39" spans="1:7" x14ac:dyDescent="0.25">
      <c r="A39" s="86">
        <f t="shared" si="3"/>
        <v>44013</v>
      </c>
      <c r="B39" s="73">
        <v>23</v>
      </c>
      <c r="C39" s="66">
        <f t="shared" si="4"/>
        <v>118432.34999999996</v>
      </c>
      <c r="D39" s="87">
        <f t="shared" si="0"/>
        <v>463.86</v>
      </c>
      <c r="E39" s="87">
        <f t="shared" si="5"/>
        <v>881.99999999999989</v>
      </c>
      <c r="F39" s="87">
        <f t="shared" si="2"/>
        <v>1345.86</v>
      </c>
      <c r="G39" s="87">
        <f t="shared" si="1"/>
        <v>117550.34999999996</v>
      </c>
    </row>
    <row r="40" spans="1:7" x14ac:dyDescent="0.25">
      <c r="A40" s="86">
        <f t="shared" si="3"/>
        <v>44044</v>
      </c>
      <c r="B40" s="73">
        <v>24</v>
      </c>
      <c r="C40" s="66">
        <f t="shared" si="4"/>
        <v>117550.34999999996</v>
      </c>
      <c r="D40" s="87">
        <f t="shared" si="0"/>
        <v>460.41</v>
      </c>
      <c r="E40" s="87">
        <f t="shared" si="5"/>
        <v>885.44999999999982</v>
      </c>
      <c r="F40" s="87">
        <f t="shared" si="2"/>
        <v>1345.86</v>
      </c>
      <c r="G40" s="87">
        <f t="shared" si="1"/>
        <v>116664.89999999997</v>
      </c>
    </row>
    <row r="41" spans="1:7" x14ac:dyDescent="0.25">
      <c r="A41" s="86">
        <f t="shared" si="3"/>
        <v>44075</v>
      </c>
      <c r="B41" s="73">
        <v>25</v>
      </c>
      <c r="C41" s="66">
        <f t="shared" si="4"/>
        <v>116664.89999999997</v>
      </c>
      <c r="D41" s="87">
        <f t="shared" si="0"/>
        <v>456.94</v>
      </c>
      <c r="E41" s="87">
        <f t="shared" si="5"/>
        <v>888.91999999999985</v>
      </c>
      <c r="F41" s="87">
        <f t="shared" si="2"/>
        <v>1345.86</v>
      </c>
      <c r="G41" s="87">
        <f t="shared" si="1"/>
        <v>115775.97999999997</v>
      </c>
    </row>
    <row r="42" spans="1:7" x14ac:dyDescent="0.25">
      <c r="A42" s="86">
        <f t="shared" si="3"/>
        <v>44105</v>
      </c>
      <c r="B42" s="73">
        <v>26</v>
      </c>
      <c r="C42" s="66">
        <f t="shared" si="4"/>
        <v>115775.97999999997</v>
      </c>
      <c r="D42" s="87">
        <f t="shared" si="0"/>
        <v>453.46</v>
      </c>
      <c r="E42" s="87">
        <f t="shared" si="5"/>
        <v>892.39999999999986</v>
      </c>
      <c r="F42" s="87">
        <f t="shared" si="2"/>
        <v>1345.86</v>
      </c>
      <c r="G42" s="87">
        <f t="shared" si="1"/>
        <v>114883.57999999997</v>
      </c>
    </row>
    <row r="43" spans="1:7" x14ac:dyDescent="0.25">
      <c r="A43" s="86">
        <f t="shared" si="3"/>
        <v>44136</v>
      </c>
      <c r="B43" s="73">
        <v>27</v>
      </c>
      <c r="C43" s="66">
        <f t="shared" si="4"/>
        <v>114883.57999999997</v>
      </c>
      <c r="D43" s="87">
        <f t="shared" si="0"/>
        <v>449.96</v>
      </c>
      <c r="E43" s="87">
        <f t="shared" si="5"/>
        <v>895.89999999999986</v>
      </c>
      <c r="F43" s="87">
        <f t="shared" si="2"/>
        <v>1345.86</v>
      </c>
      <c r="G43" s="87">
        <f t="shared" si="1"/>
        <v>113987.67999999998</v>
      </c>
    </row>
    <row r="44" spans="1:7" x14ac:dyDescent="0.25">
      <c r="A44" s="86">
        <f t="shared" si="3"/>
        <v>44166</v>
      </c>
      <c r="B44" s="73">
        <v>28</v>
      </c>
      <c r="C44" s="66">
        <f t="shared" si="4"/>
        <v>113987.67999999998</v>
      </c>
      <c r="D44" s="87">
        <f t="shared" si="0"/>
        <v>446.45</v>
      </c>
      <c r="E44" s="87">
        <f t="shared" si="5"/>
        <v>899.40999999999985</v>
      </c>
      <c r="F44" s="87">
        <f t="shared" si="2"/>
        <v>1345.86</v>
      </c>
      <c r="G44" s="87">
        <f t="shared" si="1"/>
        <v>113088.26999999997</v>
      </c>
    </row>
    <row r="45" spans="1:7" x14ac:dyDescent="0.25">
      <c r="A45" s="86">
        <f t="shared" si="3"/>
        <v>44197</v>
      </c>
      <c r="B45" s="73">
        <v>29</v>
      </c>
      <c r="C45" s="66">
        <f t="shared" si="4"/>
        <v>113088.26999999997</v>
      </c>
      <c r="D45" s="87">
        <f t="shared" si="0"/>
        <v>442.93</v>
      </c>
      <c r="E45" s="87">
        <f t="shared" si="5"/>
        <v>902.92999999999984</v>
      </c>
      <c r="F45" s="87">
        <f t="shared" si="2"/>
        <v>1345.86</v>
      </c>
      <c r="G45" s="87">
        <f t="shared" si="1"/>
        <v>112185.33999999998</v>
      </c>
    </row>
    <row r="46" spans="1:7" x14ac:dyDescent="0.25">
      <c r="A46" s="86">
        <f t="shared" si="3"/>
        <v>44228</v>
      </c>
      <c r="B46" s="73">
        <v>30</v>
      </c>
      <c r="C46" s="66">
        <f t="shared" si="4"/>
        <v>112185.33999999998</v>
      </c>
      <c r="D46" s="87">
        <f t="shared" si="0"/>
        <v>439.39</v>
      </c>
      <c r="E46" s="87">
        <f t="shared" si="5"/>
        <v>906.46999999999991</v>
      </c>
      <c r="F46" s="87">
        <f t="shared" si="2"/>
        <v>1345.86</v>
      </c>
      <c r="G46" s="87">
        <f t="shared" si="1"/>
        <v>111278.86999999998</v>
      </c>
    </row>
    <row r="47" spans="1:7" x14ac:dyDescent="0.25">
      <c r="A47" s="86">
        <f t="shared" si="3"/>
        <v>44256</v>
      </c>
      <c r="B47" s="73">
        <v>31</v>
      </c>
      <c r="C47" s="66">
        <f t="shared" si="4"/>
        <v>111278.86999999998</v>
      </c>
      <c r="D47" s="87">
        <f t="shared" si="0"/>
        <v>435.84</v>
      </c>
      <c r="E47" s="87">
        <f t="shared" si="5"/>
        <v>910.02</v>
      </c>
      <c r="F47" s="87">
        <f t="shared" si="2"/>
        <v>1345.86</v>
      </c>
      <c r="G47" s="87">
        <f t="shared" si="1"/>
        <v>110368.84999999998</v>
      </c>
    </row>
    <row r="48" spans="1:7" x14ac:dyDescent="0.25">
      <c r="A48" s="86">
        <f t="shared" si="3"/>
        <v>44287</v>
      </c>
      <c r="B48" s="73">
        <v>32</v>
      </c>
      <c r="C48" s="66">
        <f t="shared" si="4"/>
        <v>110368.84999999998</v>
      </c>
      <c r="D48" s="87">
        <f t="shared" si="0"/>
        <v>432.28</v>
      </c>
      <c r="E48" s="87">
        <f t="shared" si="5"/>
        <v>913.57999999999993</v>
      </c>
      <c r="F48" s="87">
        <f t="shared" si="2"/>
        <v>1345.86</v>
      </c>
      <c r="G48" s="87">
        <f t="shared" si="1"/>
        <v>109455.26999999997</v>
      </c>
    </row>
    <row r="49" spans="1:7" x14ac:dyDescent="0.25">
      <c r="A49" s="86">
        <f t="shared" si="3"/>
        <v>44317</v>
      </c>
      <c r="B49" s="73">
        <v>33</v>
      </c>
      <c r="C49" s="66">
        <f t="shared" si="4"/>
        <v>109455.26999999997</v>
      </c>
      <c r="D49" s="87">
        <f t="shared" si="0"/>
        <v>428.7</v>
      </c>
      <c r="E49" s="87">
        <f t="shared" si="5"/>
        <v>917.15999999999985</v>
      </c>
      <c r="F49" s="87">
        <f t="shared" si="2"/>
        <v>1345.86</v>
      </c>
      <c r="G49" s="87">
        <f t="shared" si="1"/>
        <v>108538.10999999997</v>
      </c>
    </row>
    <row r="50" spans="1:7" x14ac:dyDescent="0.25">
      <c r="A50" s="86">
        <f t="shared" si="3"/>
        <v>44348</v>
      </c>
      <c r="B50" s="73">
        <v>34</v>
      </c>
      <c r="C50" s="66">
        <f t="shared" si="4"/>
        <v>108538.10999999997</v>
      </c>
      <c r="D50" s="87">
        <f t="shared" si="0"/>
        <v>425.11</v>
      </c>
      <c r="E50" s="87">
        <f t="shared" si="5"/>
        <v>920.74999999999989</v>
      </c>
      <c r="F50" s="87">
        <f t="shared" si="2"/>
        <v>1345.86</v>
      </c>
      <c r="G50" s="87">
        <f t="shared" si="1"/>
        <v>107617.35999999997</v>
      </c>
    </row>
    <row r="51" spans="1:7" x14ac:dyDescent="0.25">
      <c r="A51" s="86">
        <f t="shared" si="3"/>
        <v>44378</v>
      </c>
      <c r="B51" s="73">
        <v>35</v>
      </c>
      <c r="C51" s="66">
        <f t="shared" si="4"/>
        <v>107617.35999999997</v>
      </c>
      <c r="D51" s="87">
        <f t="shared" si="0"/>
        <v>421.5</v>
      </c>
      <c r="E51" s="87">
        <f t="shared" si="5"/>
        <v>924.3599999999999</v>
      </c>
      <c r="F51" s="87">
        <f t="shared" si="2"/>
        <v>1345.86</v>
      </c>
      <c r="G51" s="87">
        <f t="shared" si="1"/>
        <v>106692.99999999997</v>
      </c>
    </row>
    <row r="52" spans="1:7" x14ac:dyDescent="0.25">
      <c r="A52" s="86">
        <f t="shared" si="3"/>
        <v>44409</v>
      </c>
      <c r="B52" s="73">
        <v>36</v>
      </c>
      <c r="C52" s="66">
        <f t="shared" si="4"/>
        <v>106692.99999999997</v>
      </c>
      <c r="D52" s="87">
        <f t="shared" si="0"/>
        <v>417.88</v>
      </c>
      <c r="E52" s="87">
        <f t="shared" si="5"/>
        <v>927.9799999999999</v>
      </c>
      <c r="F52" s="87">
        <f t="shared" si="2"/>
        <v>1345.86</v>
      </c>
      <c r="G52" s="87">
        <f t="shared" si="1"/>
        <v>105765.01999999997</v>
      </c>
    </row>
    <row r="53" spans="1:7" x14ac:dyDescent="0.25">
      <c r="A53" s="86">
        <f t="shared" si="3"/>
        <v>44440</v>
      </c>
      <c r="B53" s="73">
        <v>37</v>
      </c>
      <c r="C53" s="66">
        <f t="shared" si="4"/>
        <v>105765.01999999997</v>
      </c>
      <c r="D53" s="87">
        <f t="shared" si="0"/>
        <v>414.25</v>
      </c>
      <c r="E53" s="87">
        <f t="shared" si="5"/>
        <v>931.6099999999999</v>
      </c>
      <c r="F53" s="87">
        <f t="shared" si="2"/>
        <v>1345.86</v>
      </c>
      <c r="G53" s="87">
        <f t="shared" si="1"/>
        <v>104833.40999999997</v>
      </c>
    </row>
    <row r="54" spans="1:7" x14ac:dyDescent="0.25">
      <c r="A54" s="86">
        <f t="shared" si="3"/>
        <v>44470</v>
      </c>
      <c r="B54" s="73">
        <v>38</v>
      </c>
      <c r="C54" s="66">
        <f t="shared" si="4"/>
        <v>104833.40999999997</v>
      </c>
      <c r="D54" s="87">
        <f t="shared" si="0"/>
        <v>410.6</v>
      </c>
      <c r="E54" s="87">
        <f t="shared" si="5"/>
        <v>935.25999999999988</v>
      </c>
      <c r="F54" s="87">
        <f t="shared" si="2"/>
        <v>1345.86</v>
      </c>
      <c r="G54" s="87">
        <f t="shared" si="1"/>
        <v>103898.14999999998</v>
      </c>
    </row>
    <row r="55" spans="1:7" x14ac:dyDescent="0.25">
      <c r="A55" s="86">
        <f t="shared" si="3"/>
        <v>44501</v>
      </c>
      <c r="B55" s="73">
        <v>39</v>
      </c>
      <c r="C55" s="66">
        <f t="shared" si="4"/>
        <v>103898.14999999998</v>
      </c>
      <c r="D55" s="87">
        <f t="shared" si="0"/>
        <v>406.93</v>
      </c>
      <c r="E55" s="87">
        <f t="shared" si="5"/>
        <v>938.92999999999984</v>
      </c>
      <c r="F55" s="87">
        <f t="shared" si="2"/>
        <v>1345.86</v>
      </c>
      <c r="G55" s="87">
        <f t="shared" si="1"/>
        <v>102959.21999999999</v>
      </c>
    </row>
    <row r="56" spans="1:7" x14ac:dyDescent="0.25">
      <c r="A56" s="86">
        <f t="shared" si="3"/>
        <v>44531</v>
      </c>
      <c r="B56" s="73">
        <v>40</v>
      </c>
      <c r="C56" s="66">
        <f t="shared" si="4"/>
        <v>102959.21999999999</v>
      </c>
      <c r="D56" s="87">
        <f t="shared" si="0"/>
        <v>403.26</v>
      </c>
      <c r="E56" s="87">
        <f t="shared" si="5"/>
        <v>942.59999999999991</v>
      </c>
      <c r="F56" s="87">
        <f t="shared" si="2"/>
        <v>1345.86</v>
      </c>
      <c r="G56" s="87">
        <f t="shared" si="1"/>
        <v>102016.61999999998</v>
      </c>
    </row>
    <row r="57" spans="1:7" x14ac:dyDescent="0.25">
      <c r="A57" s="86">
        <f t="shared" si="3"/>
        <v>44562</v>
      </c>
      <c r="B57" s="73">
        <v>41</v>
      </c>
      <c r="C57" s="66">
        <f t="shared" si="4"/>
        <v>102016.61999999998</v>
      </c>
      <c r="D57" s="87">
        <f t="shared" si="0"/>
        <v>399.57</v>
      </c>
      <c r="E57" s="87">
        <f t="shared" si="5"/>
        <v>946.29</v>
      </c>
      <c r="F57" s="87">
        <f t="shared" si="2"/>
        <v>1345.86</v>
      </c>
      <c r="G57" s="87">
        <f t="shared" si="1"/>
        <v>101070.32999999999</v>
      </c>
    </row>
    <row r="58" spans="1:7" x14ac:dyDescent="0.25">
      <c r="A58" s="86">
        <f t="shared" si="3"/>
        <v>44593</v>
      </c>
      <c r="B58" s="73">
        <v>42</v>
      </c>
      <c r="C58" s="66">
        <f t="shared" si="4"/>
        <v>101070.32999999999</v>
      </c>
      <c r="D58" s="87">
        <f t="shared" si="0"/>
        <v>395.86</v>
      </c>
      <c r="E58" s="87">
        <f t="shared" si="5"/>
        <v>949.99999999999989</v>
      </c>
      <c r="F58" s="87">
        <f t="shared" si="2"/>
        <v>1345.86</v>
      </c>
      <c r="G58" s="87">
        <f t="shared" si="1"/>
        <v>100120.32999999999</v>
      </c>
    </row>
    <row r="59" spans="1:7" x14ac:dyDescent="0.25">
      <c r="A59" s="86">
        <f t="shared" si="3"/>
        <v>44621</v>
      </c>
      <c r="B59" s="73">
        <v>43</v>
      </c>
      <c r="C59" s="66">
        <f t="shared" si="4"/>
        <v>100120.32999999999</v>
      </c>
      <c r="D59" s="87">
        <f t="shared" si="0"/>
        <v>392.14</v>
      </c>
      <c r="E59" s="87">
        <f>F59-D59</f>
        <v>953.71999999999991</v>
      </c>
      <c r="F59" s="87">
        <f t="shared" si="2"/>
        <v>1345.86</v>
      </c>
      <c r="G59" s="87">
        <f>C59-E59</f>
        <v>99166.609999999986</v>
      </c>
    </row>
    <row r="60" spans="1:7" x14ac:dyDescent="0.25">
      <c r="A60" s="86">
        <f t="shared" si="3"/>
        <v>44652</v>
      </c>
      <c r="B60" s="73">
        <v>44</v>
      </c>
      <c r="C60" s="66">
        <f t="shared" si="4"/>
        <v>99166.609999999986</v>
      </c>
      <c r="D60" s="87">
        <f t="shared" si="0"/>
        <v>388.4</v>
      </c>
      <c r="E60" s="87">
        <f t="shared" si="5"/>
        <v>957.45999999999992</v>
      </c>
      <c r="F60" s="87">
        <f t="shared" si="2"/>
        <v>1345.86</v>
      </c>
      <c r="G60" s="87">
        <f t="shared" si="1"/>
        <v>98209.14999999998</v>
      </c>
    </row>
    <row r="61" spans="1:7" x14ac:dyDescent="0.25">
      <c r="A61" s="86">
        <f t="shared" si="3"/>
        <v>44682</v>
      </c>
      <c r="B61" s="73">
        <v>45</v>
      </c>
      <c r="C61" s="66">
        <f t="shared" si="4"/>
        <v>98209.14999999998</v>
      </c>
      <c r="D61" s="87">
        <f t="shared" si="0"/>
        <v>384.65</v>
      </c>
      <c r="E61" s="87">
        <f t="shared" si="5"/>
        <v>961.20999999999992</v>
      </c>
      <c r="F61" s="87">
        <f t="shared" si="2"/>
        <v>1345.86</v>
      </c>
      <c r="G61" s="87">
        <f t="shared" si="1"/>
        <v>97247.939999999973</v>
      </c>
    </row>
    <row r="62" spans="1:7" x14ac:dyDescent="0.25">
      <c r="A62" s="86">
        <f t="shared" si="3"/>
        <v>44713</v>
      </c>
      <c r="B62" s="73">
        <v>46</v>
      </c>
      <c r="C62" s="66">
        <f t="shared" si="4"/>
        <v>97247.939999999973</v>
      </c>
      <c r="D62" s="87">
        <f t="shared" si="0"/>
        <v>380.89</v>
      </c>
      <c r="E62" s="87">
        <f t="shared" si="5"/>
        <v>964.96999999999991</v>
      </c>
      <c r="F62" s="87">
        <f t="shared" si="2"/>
        <v>1345.86</v>
      </c>
      <c r="G62" s="87">
        <f t="shared" si="1"/>
        <v>96282.969999999972</v>
      </c>
    </row>
    <row r="63" spans="1:7" x14ac:dyDescent="0.25">
      <c r="A63" s="86">
        <f t="shared" si="3"/>
        <v>44743</v>
      </c>
      <c r="B63" s="73">
        <v>47</v>
      </c>
      <c r="C63" s="66">
        <f t="shared" si="4"/>
        <v>96282.969999999972</v>
      </c>
      <c r="D63" s="87">
        <f t="shared" si="0"/>
        <v>377.11</v>
      </c>
      <c r="E63" s="87">
        <f t="shared" si="5"/>
        <v>968.74999999999989</v>
      </c>
      <c r="F63" s="87">
        <f t="shared" si="2"/>
        <v>1345.86</v>
      </c>
      <c r="G63" s="87">
        <f t="shared" si="1"/>
        <v>95314.219999999972</v>
      </c>
    </row>
    <row r="64" spans="1:7" x14ac:dyDescent="0.25">
      <c r="A64" s="86">
        <f t="shared" si="3"/>
        <v>44774</v>
      </c>
      <c r="B64" s="73">
        <v>48</v>
      </c>
      <c r="C64" s="66">
        <f t="shared" si="4"/>
        <v>95314.219999999972</v>
      </c>
      <c r="D64" s="87">
        <f t="shared" si="0"/>
        <v>373.31</v>
      </c>
      <c r="E64" s="87">
        <f t="shared" si="5"/>
        <v>972.55</v>
      </c>
      <c r="F64" s="87">
        <f t="shared" si="2"/>
        <v>1345.86</v>
      </c>
      <c r="G64" s="87">
        <f t="shared" si="1"/>
        <v>94341.669999999969</v>
      </c>
    </row>
    <row r="65" spans="1:7" x14ac:dyDescent="0.25">
      <c r="A65" s="86">
        <f t="shared" si="3"/>
        <v>44805</v>
      </c>
      <c r="B65" s="73">
        <v>49</v>
      </c>
      <c r="C65" s="66">
        <f t="shared" si="4"/>
        <v>94341.669999999969</v>
      </c>
      <c r="D65" s="87">
        <f t="shared" si="0"/>
        <v>369.5</v>
      </c>
      <c r="E65" s="87">
        <f t="shared" si="5"/>
        <v>976.3599999999999</v>
      </c>
      <c r="F65" s="87">
        <f t="shared" si="2"/>
        <v>1345.86</v>
      </c>
      <c r="G65" s="87">
        <f t="shared" si="1"/>
        <v>93365.309999999969</v>
      </c>
    </row>
    <row r="66" spans="1:7" x14ac:dyDescent="0.25">
      <c r="A66" s="86">
        <f t="shared" si="3"/>
        <v>44835</v>
      </c>
      <c r="B66" s="73">
        <v>50</v>
      </c>
      <c r="C66" s="66">
        <f t="shared" si="4"/>
        <v>93365.309999999969</v>
      </c>
      <c r="D66" s="87">
        <f t="shared" si="0"/>
        <v>365.68</v>
      </c>
      <c r="E66" s="87">
        <f t="shared" si="5"/>
        <v>980.17999999999984</v>
      </c>
      <c r="F66" s="87">
        <f t="shared" si="2"/>
        <v>1345.86</v>
      </c>
      <c r="G66" s="87">
        <f t="shared" si="1"/>
        <v>92385.129999999976</v>
      </c>
    </row>
    <row r="67" spans="1:7" x14ac:dyDescent="0.25">
      <c r="A67" s="86">
        <f t="shared" si="3"/>
        <v>44866</v>
      </c>
      <c r="B67" s="73">
        <v>51</v>
      </c>
      <c r="C67" s="66">
        <f t="shared" si="4"/>
        <v>92385.129999999976</v>
      </c>
      <c r="D67" s="87">
        <f t="shared" si="0"/>
        <v>361.84</v>
      </c>
      <c r="E67" s="87">
        <f t="shared" si="5"/>
        <v>984.02</v>
      </c>
      <c r="F67" s="87">
        <f t="shared" si="2"/>
        <v>1345.86</v>
      </c>
      <c r="G67" s="87">
        <f t="shared" si="1"/>
        <v>91401.109999999971</v>
      </c>
    </row>
    <row r="68" spans="1:7" x14ac:dyDescent="0.25">
      <c r="A68" s="86">
        <f t="shared" si="3"/>
        <v>44896</v>
      </c>
      <c r="B68" s="73">
        <v>52</v>
      </c>
      <c r="C68" s="66">
        <f t="shared" si="4"/>
        <v>91401.109999999971</v>
      </c>
      <c r="D68" s="87">
        <f t="shared" si="0"/>
        <v>357.99</v>
      </c>
      <c r="E68" s="87">
        <f t="shared" si="5"/>
        <v>987.86999999999989</v>
      </c>
      <c r="F68" s="87">
        <f t="shared" si="2"/>
        <v>1345.86</v>
      </c>
      <c r="G68" s="87">
        <f t="shared" si="1"/>
        <v>90413.239999999976</v>
      </c>
    </row>
    <row r="69" spans="1:7" x14ac:dyDescent="0.25">
      <c r="A69" s="86">
        <f t="shared" si="3"/>
        <v>44927</v>
      </c>
      <c r="B69" s="73">
        <v>53</v>
      </c>
      <c r="C69" s="66">
        <f t="shared" si="4"/>
        <v>90413.239999999976</v>
      </c>
      <c r="D69" s="87">
        <f t="shared" si="0"/>
        <v>354.12</v>
      </c>
      <c r="E69" s="87">
        <f t="shared" si="5"/>
        <v>991.7399999999999</v>
      </c>
      <c r="F69" s="87">
        <f t="shared" si="2"/>
        <v>1345.86</v>
      </c>
      <c r="G69" s="87">
        <f t="shared" si="1"/>
        <v>89421.499999999971</v>
      </c>
    </row>
    <row r="70" spans="1:7" x14ac:dyDescent="0.25">
      <c r="A70" s="86">
        <f t="shared" si="3"/>
        <v>44958</v>
      </c>
      <c r="B70" s="73">
        <v>54</v>
      </c>
      <c r="C70" s="66">
        <f t="shared" si="4"/>
        <v>89421.499999999971</v>
      </c>
      <c r="D70" s="87">
        <f t="shared" si="0"/>
        <v>350.23</v>
      </c>
      <c r="E70" s="87">
        <f t="shared" si="5"/>
        <v>995.62999999999988</v>
      </c>
      <c r="F70" s="87">
        <f t="shared" si="2"/>
        <v>1345.86</v>
      </c>
      <c r="G70" s="87">
        <f t="shared" si="1"/>
        <v>88425.869999999966</v>
      </c>
    </row>
    <row r="71" spans="1:7" x14ac:dyDescent="0.25">
      <c r="A71" s="86">
        <f t="shared" si="3"/>
        <v>44986</v>
      </c>
      <c r="B71" s="73">
        <v>55</v>
      </c>
      <c r="C71" s="66">
        <f t="shared" si="4"/>
        <v>88425.869999999966</v>
      </c>
      <c r="D71" s="87">
        <f t="shared" si="0"/>
        <v>346.33</v>
      </c>
      <c r="E71" s="87">
        <f t="shared" si="5"/>
        <v>999.53</v>
      </c>
      <c r="F71" s="87">
        <f t="shared" si="2"/>
        <v>1345.86</v>
      </c>
      <c r="G71" s="87">
        <f t="shared" si="1"/>
        <v>87426.339999999967</v>
      </c>
    </row>
    <row r="72" spans="1:7" x14ac:dyDescent="0.25">
      <c r="A72" s="86">
        <f t="shared" si="3"/>
        <v>45017</v>
      </c>
      <c r="B72" s="73">
        <v>56</v>
      </c>
      <c r="C72" s="66">
        <f t="shared" si="4"/>
        <v>87426.339999999967</v>
      </c>
      <c r="D72" s="87">
        <f t="shared" si="0"/>
        <v>342.42</v>
      </c>
      <c r="E72" s="87">
        <f t="shared" si="5"/>
        <v>1003.4399999999998</v>
      </c>
      <c r="F72" s="87">
        <f t="shared" si="2"/>
        <v>1345.86</v>
      </c>
      <c r="G72" s="87">
        <f t="shared" si="1"/>
        <v>86422.899999999965</v>
      </c>
    </row>
    <row r="73" spans="1:7" x14ac:dyDescent="0.25">
      <c r="A73" s="86">
        <f t="shared" si="3"/>
        <v>45047</v>
      </c>
      <c r="B73" s="73">
        <v>57</v>
      </c>
      <c r="C73" s="66">
        <f t="shared" si="4"/>
        <v>86422.899999999965</v>
      </c>
      <c r="D73" s="87">
        <f t="shared" si="0"/>
        <v>338.49</v>
      </c>
      <c r="E73" s="87">
        <f t="shared" si="5"/>
        <v>1007.3699999999999</v>
      </c>
      <c r="F73" s="87">
        <f t="shared" si="2"/>
        <v>1345.86</v>
      </c>
      <c r="G73" s="87">
        <f t="shared" si="1"/>
        <v>85415.52999999997</v>
      </c>
    </row>
    <row r="74" spans="1:7" x14ac:dyDescent="0.25">
      <c r="A74" s="86">
        <f t="shared" si="3"/>
        <v>45078</v>
      </c>
      <c r="B74" s="73">
        <v>58</v>
      </c>
      <c r="C74" s="66">
        <f t="shared" si="4"/>
        <v>85415.52999999997</v>
      </c>
      <c r="D74" s="87">
        <f t="shared" si="0"/>
        <v>334.54</v>
      </c>
      <c r="E74" s="87">
        <f t="shared" si="5"/>
        <v>1011.3199999999999</v>
      </c>
      <c r="F74" s="87">
        <f t="shared" si="2"/>
        <v>1345.86</v>
      </c>
      <c r="G74" s="87">
        <f t="shared" si="1"/>
        <v>84404.209999999963</v>
      </c>
    </row>
    <row r="75" spans="1:7" x14ac:dyDescent="0.25">
      <c r="A75" s="86">
        <f t="shared" si="3"/>
        <v>45108</v>
      </c>
      <c r="B75" s="73">
        <v>59</v>
      </c>
      <c r="C75" s="66">
        <f t="shared" si="4"/>
        <v>84404.209999999963</v>
      </c>
      <c r="D75" s="87">
        <f t="shared" si="0"/>
        <v>330.58</v>
      </c>
      <c r="E75" s="87">
        <f t="shared" si="5"/>
        <v>1015.28</v>
      </c>
      <c r="F75" s="87">
        <f t="shared" si="2"/>
        <v>1345.86</v>
      </c>
      <c r="G75" s="87">
        <f t="shared" si="1"/>
        <v>83388.929999999964</v>
      </c>
    </row>
    <row r="76" spans="1:7" x14ac:dyDescent="0.25">
      <c r="A76" s="86">
        <f t="shared" si="3"/>
        <v>45139</v>
      </c>
      <c r="B76" s="73">
        <v>60</v>
      </c>
      <c r="C76" s="66">
        <f>G75</f>
        <v>83388.929999999964</v>
      </c>
      <c r="D76" s="87">
        <f>ROUND(C76*$E$13/12,2)</f>
        <v>326.61</v>
      </c>
      <c r="E76" s="87">
        <f>F76-D76</f>
        <v>1019.2499999999999</v>
      </c>
      <c r="F76" s="87">
        <f t="shared" si="2"/>
        <v>1345.86</v>
      </c>
      <c r="G76" s="87">
        <f>C76-E76</f>
        <v>82369.679999999964</v>
      </c>
    </row>
    <row r="77" spans="1:7" x14ac:dyDescent="0.25">
      <c r="A77" s="86">
        <f t="shared" si="3"/>
        <v>45170</v>
      </c>
      <c r="B77" s="73">
        <v>61</v>
      </c>
      <c r="C77" s="66">
        <f t="shared" ref="C77:C132" si="6">G76</f>
        <v>82369.679999999964</v>
      </c>
      <c r="D77" s="87">
        <f t="shared" ref="D77:D136" si="7">ROUND(C77*$E$13/12,2)</f>
        <v>322.61</v>
      </c>
      <c r="E77" s="87">
        <f t="shared" ref="E77:E136" si="8">F77-D77</f>
        <v>1023.2499999999999</v>
      </c>
      <c r="F77" s="87">
        <f t="shared" si="2"/>
        <v>1345.86</v>
      </c>
      <c r="G77" s="87">
        <f t="shared" ref="G77:G132" si="9">C77-E77</f>
        <v>81346.429999999964</v>
      </c>
    </row>
    <row r="78" spans="1:7" x14ac:dyDescent="0.25">
      <c r="A78" s="86">
        <f t="shared" si="3"/>
        <v>45200</v>
      </c>
      <c r="B78" s="73">
        <v>62</v>
      </c>
      <c r="C78" s="66">
        <f t="shared" si="6"/>
        <v>81346.429999999964</v>
      </c>
      <c r="D78" s="87">
        <f t="shared" si="7"/>
        <v>318.61</v>
      </c>
      <c r="E78" s="87">
        <f t="shared" si="8"/>
        <v>1027.25</v>
      </c>
      <c r="F78" s="87">
        <f t="shared" si="2"/>
        <v>1345.86</v>
      </c>
      <c r="G78" s="87">
        <f t="shared" si="9"/>
        <v>80319.179999999964</v>
      </c>
    </row>
    <row r="79" spans="1:7" x14ac:dyDescent="0.25">
      <c r="A79" s="86">
        <f t="shared" si="3"/>
        <v>45231</v>
      </c>
      <c r="B79" s="73">
        <v>63</v>
      </c>
      <c r="C79" s="66">
        <f t="shared" si="6"/>
        <v>80319.179999999964</v>
      </c>
      <c r="D79" s="87">
        <f t="shared" si="7"/>
        <v>314.58</v>
      </c>
      <c r="E79" s="87">
        <f t="shared" si="8"/>
        <v>1031.28</v>
      </c>
      <c r="F79" s="87">
        <f t="shared" si="2"/>
        <v>1345.86</v>
      </c>
      <c r="G79" s="87">
        <f t="shared" si="9"/>
        <v>79287.899999999965</v>
      </c>
    </row>
    <row r="80" spans="1:7" x14ac:dyDescent="0.25">
      <c r="A80" s="86">
        <f t="shared" si="3"/>
        <v>45261</v>
      </c>
      <c r="B80" s="73">
        <v>64</v>
      </c>
      <c r="C80" s="66">
        <f t="shared" si="6"/>
        <v>79287.899999999965</v>
      </c>
      <c r="D80" s="87">
        <f t="shared" si="7"/>
        <v>310.54000000000002</v>
      </c>
      <c r="E80" s="87">
        <f t="shared" si="8"/>
        <v>1035.32</v>
      </c>
      <c r="F80" s="87">
        <f t="shared" si="2"/>
        <v>1345.86</v>
      </c>
      <c r="G80" s="87">
        <f t="shared" si="9"/>
        <v>78252.579999999958</v>
      </c>
    </row>
    <row r="81" spans="1:7" x14ac:dyDescent="0.25">
      <c r="A81" s="86">
        <f t="shared" si="3"/>
        <v>45292</v>
      </c>
      <c r="B81" s="73">
        <v>65</v>
      </c>
      <c r="C81" s="66">
        <f t="shared" si="6"/>
        <v>78252.579999999958</v>
      </c>
      <c r="D81" s="87">
        <f t="shared" si="7"/>
        <v>306.49</v>
      </c>
      <c r="E81" s="87">
        <f t="shared" si="8"/>
        <v>1039.3699999999999</v>
      </c>
      <c r="F81" s="87">
        <f t="shared" si="2"/>
        <v>1345.86</v>
      </c>
      <c r="G81" s="87">
        <f t="shared" si="9"/>
        <v>77213.209999999963</v>
      </c>
    </row>
    <row r="82" spans="1:7" x14ac:dyDescent="0.25">
      <c r="A82" s="86">
        <f t="shared" si="3"/>
        <v>45323</v>
      </c>
      <c r="B82" s="73">
        <v>66</v>
      </c>
      <c r="C82" s="66">
        <f t="shared" si="6"/>
        <v>77213.209999999963</v>
      </c>
      <c r="D82" s="87">
        <f t="shared" si="7"/>
        <v>302.42</v>
      </c>
      <c r="E82" s="87">
        <f t="shared" si="8"/>
        <v>1043.4399999999998</v>
      </c>
      <c r="F82" s="87">
        <f t="shared" si="2"/>
        <v>1345.86</v>
      </c>
      <c r="G82" s="87">
        <f t="shared" si="9"/>
        <v>76169.76999999996</v>
      </c>
    </row>
    <row r="83" spans="1:7" x14ac:dyDescent="0.25">
      <c r="A83" s="86">
        <f t="shared" si="3"/>
        <v>45352</v>
      </c>
      <c r="B83" s="73">
        <v>67</v>
      </c>
      <c r="C83" s="66">
        <f t="shared" si="6"/>
        <v>76169.76999999996</v>
      </c>
      <c r="D83" s="87">
        <f t="shared" si="7"/>
        <v>298.33</v>
      </c>
      <c r="E83" s="87">
        <f t="shared" si="8"/>
        <v>1047.53</v>
      </c>
      <c r="F83" s="87">
        <f t="shared" ref="F83:F136" si="10">F82</f>
        <v>1345.86</v>
      </c>
      <c r="G83" s="87">
        <f t="shared" si="9"/>
        <v>75122.239999999962</v>
      </c>
    </row>
    <row r="84" spans="1:7" x14ac:dyDescent="0.25">
      <c r="A84" s="86">
        <f t="shared" ref="A84:A136" si="11">EDATE(A83,1)</f>
        <v>45383</v>
      </c>
      <c r="B84" s="73">
        <v>68</v>
      </c>
      <c r="C84" s="66">
        <f t="shared" si="6"/>
        <v>75122.239999999962</v>
      </c>
      <c r="D84" s="87">
        <f t="shared" si="7"/>
        <v>294.23</v>
      </c>
      <c r="E84" s="87">
        <f t="shared" si="8"/>
        <v>1051.6299999999999</v>
      </c>
      <c r="F84" s="87">
        <f t="shared" si="10"/>
        <v>1345.86</v>
      </c>
      <c r="G84" s="87">
        <f t="shared" si="9"/>
        <v>74070.609999999957</v>
      </c>
    </row>
    <row r="85" spans="1:7" x14ac:dyDescent="0.25">
      <c r="A85" s="86">
        <f t="shared" si="11"/>
        <v>45413</v>
      </c>
      <c r="B85" s="73">
        <v>69</v>
      </c>
      <c r="C85" s="66">
        <f t="shared" si="6"/>
        <v>74070.609999999957</v>
      </c>
      <c r="D85" s="87">
        <f t="shared" si="7"/>
        <v>290.11</v>
      </c>
      <c r="E85" s="87">
        <f t="shared" si="8"/>
        <v>1055.75</v>
      </c>
      <c r="F85" s="87">
        <f t="shared" si="10"/>
        <v>1345.86</v>
      </c>
      <c r="G85" s="87">
        <f t="shared" si="9"/>
        <v>73014.859999999957</v>
      </c>
    </row>
    <row r="86" spans="1:7" x14ac:dyDescent="0.25">
      <c r="A86" s="86">
        <f t="shared" si="11"/>
        <v>45444</v>
      </c>
      <c r="B86" s="73">
        <v>70</v>
      </c>
      <c r="C86" s="66">
        <f t="shared" si="6"/>
        <v>73014.859999999957</v>
      </c>
      <c r="D86" s="87">
        <f t="shared" si="7"/>
        <v>285.97000000000003</v>
      </c>
      <c r="E86" s="87">
        <f t="shared" si="8"/>
        <v>1059.8899999999999</v>
      </c>
      <c r="F86" s="87">
        <f t="shared" si="10"/>
        <v>1345.86</v>
      </c>
      <c r="G86" s="87">
        <f t="shared" si="9"/>
        <v>71954.969999999958</v>
      </c>
    </row>
    <row r="87" spans="1:7" x14ac:dyDescent="0.25">
      <c r="A87" s="86">
        <f t="shared" si="11"/>
        <v>45474</v>
      </c>
      <c r="B87" s="73">
        <v>71</v>
      </c>
      <c r="C87" s="66">
        <f t="shared" si="6"/>
        <v>71954.969999999958</v>
      </c>
      <c r="D87" s="87">
        <f t="shared" si="7"/>
        <v>281.82</v>
      </c>
      <c r="E87" s="87">
        <f t="shared" si="8"/>
        <v>1064.04</v>
      </c>
      <c r="F87" s="87">
        <f t="shared" si="10"/>
        <v>1345.86</v>
      </c>
      <c r="G87" s="87">
        <f t="shared" si="9"/>
        <v>70890.929999999964</v>
      </c>
    </row>
    <row r="88" spans="1:7" x14ac:dyDescent="0.25">
      <c r="A88" s="86">
        <f t="shared" si="11"/>
        <v>45505</v>
      </c>
      <c r="B88" s="73">
        <v>72</v>
      </c>
      <c r="C88" s="66">
        <f t="shared" si="6"/>
        <v>70890.929999999964</v>
      </c>
      <c r="D88" s="87">
        <f t="shared" si="7"/>
        <v>277.66000000000003</v>
      </c>
      <c r="E88" s="87">
        <f t="shared" si="8"/>
        <v>1068.1999999999998</v>
      </c>
      <c r="F88" s="87">
        <f t="shared" si="10"/>
        <v>1345.86</v>
      </c>
      <c r="G88" s="87">
        <f t="shared" si="9"/>
        <v>69822.729999999967</v>
      </c>
    </row>
    <row r="89" spans="1:7" x14ac:dyDescent="0.25">
      <c r="A89" s="86">
        <f t="shared" si="11"/>
        <v>45536</v>
      </c>
      <c r="B89" s="73">
        <v>73</v>
      </c>
      <c r="C89" s="66">
        <f t="shared" si="6"/>
        <v>69822.729999999967</v>
      </c>
      <c r="D89" s="87">
        <f t="shared" si="7"/>
        <v>273.47000000000003</v>
      </c>
      <c r="E89" s="87">
        <f t="shared" si="8"/>
        <v>1072.3899999999999</v>
      </c>
      <c r="F89" s="87">
        <f t="shared" si="10"/>
        <v>1345.86</v>
      </c>
      <c r="G89" s="87">
        <f t="shared" si="9"/>
        <v>68750.339999999967</v>
      </c>
    </row>
    <row r="90" spans="1:7" x14ac:dyDescent="0.25">
      <c r="A90" s="86">
        <f t="shared" si="11"/>
        <v>45566</v>
      </c>
      <c r="B90" s="73">
        <v>74</v>
      </c>
      <c r="C90" s="66">
        <f t="shared" si="6"/>
        <v>68750.339999999967</v>
      </c>
      <c r="D90" s="87">
        <f t="shared" si="7"/>
        <v>269.27</v>
      </c>
      <c r="E90" s="87">
        <f t="shared" si="8"/>
        <v>1076.5899999999999</v>
      </c>
      <c r="F90" s="87">
        <f t="shared" si="10"/>
        <v>1345.86</v>
      </c>
      <c r="G90" s="87">
        <f t="shared" si="9"/>
        <v>67673.749999999971</v>
      </c>
    </row>
    <row r="91" spans="1:7" x14ac:dyDescent="0.25">
      <c r="A91" s="86">
        <f t="shared" si="11"/>
        <v>45597</v>
      </c>
      <c r="B91" s="73">
        <v>75</v>
      </c>
      <c r="C91" s="66">
        <f t="shared" si="6"/>
        <v>67673.749999999971</v>
      </c>
      <c r="D91" s="87">
        <f t="shared" si="7"/>
        <v>265.06</v>
      </c>
      <c r="E91" s="87">
        <f t="shared" si="8"/>
        <v>1080.8</v>
      </c>
      <c r="F91" s="87">
        <f t="shared" si="10"/>
        <v>1345.86</v>
      </c>
      <c r="G91" s="87">
        <f t="shared" si="9"/>
        <v>66592.949999999968</v>
      </c>
    </row>
    <row r="92" spans="1:7" x14ac:dyDescent="0.25">
      <c r="A92" s="86">
        <f t="shared" si="11"/>
        <v>45627</v>
      </c>
      <c r="B92" s="73">
        <v>76</v>
      </c>
      <c r="C92" s="66">
        <f t="shared" si="6"/>
        <v>66592.949999999968</v>
      </c>
      <c r="D92" s="87">
        <f t="shared" si="7"/>
        <v>260.82</v>
      </c>
      <c r="E92" s="87">
        <f t="shared" si="8"/>
        <v>1085.04</v>
      </c>
      <c r="F92" s="87">
        <f t="shared" si="10"/>
        <v>1345.86</v>
      </c>
      <c r="G92" s="87">
        <f t="shared" si="9"/>
        <v>65507.909999999967</v>
      </c>
    </row>
    <row r="93" spans="1:7" x14ac:dyDescent="0.25">
      <c r="A93" s="86">
        <f t="shared" si="11"/>
        <v>45658</v>
      </c>
      <c r="B93" s="73">
        <v>77</v>
      </c>
      <c r="C93" s="66">
        <f t="shared" si="6"/>
        <v>65507.909999999967</v>
      </c>
      <c r="D93" s="87">
        <f t="shared" si="7"/>
        <v>256.57</v>
      </c>
      <c r="E93" s="87">
        <f t="shared" si="8"/>
        <v>1089.29</v>
      </c>
      <c r="F93" s="87">
        <f t="shared" si="10"/>
        <v>1345.86</v>
      </c>
      <c r="G93" s="87">
        <f t="shared" si="9"/>
        <v>64418.619999999966</v>
      </c>
    </row>
    <row r="94" spans="1:7" x14ac:dyDescent="0.25">
      <c r="A94" s="86">
        <f t="shared" si="11"/>
        <v>45689</v>
      </c>
      <c r="B94" s="73">
        <v>78</v>
      </c>
      <c r="C94" s="66">
        <f t="shared" si="6"/>
        <v>64418.619999999966</v>
      </c>
      <c r="D94" s="87">
        <f t="shared" si="7"/>
        <v>252.31</v>
      </c>
      <c r="E94" s="87">
        <f t="shared" si="8"/>
        <v>1093.55</v>
      </c>
      <c r="F94" s="87">
        <f t="shared" si="10"/>
        <v>1345.86</v>
      </c>
      <c r="G94" s="87">
        <f t="shared" si="9"/>
        <v>63325.069999999963</v>
      </c>
    </row>
    <row r="95" spans="1:7" x14ac:dyDescent="0.25">
      <c r="A95" s="86">
        <f t="shared" si="11"/>
        <v>45717</v>
      </c>
      <c r="B95" s="73">
        <v>79</v>
      </c>
      <c r="C95" s="66">
        <f t="shared" si="6"/>
        <v>63325.069999999963</v>
      </c>
      <c r="D95" s="87">
        <f t="shared" si="7"/>
        <v>248.02</v>
      </c>
      <c r="E95" s="87">
        <f t="shared" si="8"/>
        <v>1097.8399999999999</v>
      </c>
      <c r="F95" s="87">
        <f t="shared" si="10"/>
        <v>1345.86</v>
      </c>
      <c r="G95" s="87">
        <f t="shared" si="9"/>
        <v>62227.229999999967</v>
      </c>
    </row>
    <row r="96" spans="1:7" x14ac:dyDescent="0.25">
      <c r="A96" s="86">
        <f t="shared" si="11"/>
        <v>45748</v>
      </c>
      <c r="B96" s="73">
        <v>80</v>
      </c>
      <c r="C96" s="66">
        <f t="shared" si="6"/>
        <v>62227.229999999967</v>
      </c>
      <c r="D96" s="87">
        <f t="shared" si="7"/>
        <v>243.72</v>
      </c>
      <c r="E96" s="87">
        <f t="shared" si="8"/>
        <v>1102.1399999999999</v>
      </c>
      <c r="F96" s="87">
        <f t="shared" si="10"/>
        <v>1345.86</v>
      </c>
      <c r="G96" s="87">
        <f t="shared" si="9"/>
        <v>61125.089999999967</v>
      </c>
    </row>
    <row r="97" spans="1:7" x14ac:dyDescent="0.25">
      <c r="A97" s="86">
        <f t="shared" si="11"/>
        <v>45778</v>
      </c>
      <c r="B97" s="73">
        <v>81</v>
      </c>
      <c r="C97" s="66">
        <f t="shared" si="6"/>
        <v>61125.089999999967</v>
      </c>
      <c r="D97" s="87">
        <f t="shared" si="7"/>
        <v>239.41</v>
      </c>
      <c r="E97" s="87">
        <f t="shared" si="8"/>
        <v>1106.4499999999998</v>
      </c>
      <c r="F97" s="87">
        <f t="shared" si="10"/>
        <v>1345.86</v>
      </c>
      <c r="G97" s="87">
        <f t="shared" si="9"/>
        <v>60018.63999999997</v>
      </c>
    </row>
    <row r="98" spans="1:7" x14ac:dyDescent="0.25">
      <c r="A98" s="86">
        <f t="shared" si="11"/>
        <v>45809</v>
      </c>
      <c r="B98" s="73">
        <v>82</v>
      </c>
      <c r="C98" s="66">
        <f t="shared" si="6"/>
        <v>60018.63999999997</v>
      </c>
      <c r="D98" s="87">
        <f t="shared" si="7"/>
        <v>235.07</v>
      </c>
      <c r="E98" s="87">
        <f t="shared" si="8"/>
        <v>1110.79</v>
      </c>
      <c r="F98" s="87">
        <f t="shared" si="10"/>
        <v>1345.86</v>
      </c>
      <c r="G98" s="87">
        <f t="shared" si="9"/>
        <v>58907.849999999969</v>
      </c>
    </row>
    <row r="99" spans="1:7" x14ac:dyDescent="0.25">
      <c r="A99" s="86">
        <f t="shared" si="11"/>
        <v>45839</v>
      </c>
      <c r="B99" s="73">
        <v>83</v>
      </c>
      <c r="C99" s="66">
        <f t="shared" si="6"/>
        <v>58907.849999999969</v>
      </c>
      <c r="D99" s="87">
        <f t="shared" si="7"/>
        <v>230.72</v>
      </c>
      <c r="E99" s="87">
        <f t="shared" si="8"/>
        <v>1115.1399999999999</v>
      </c>
      <c r="F99" s="87">
        <f t="shared" si="10"/>
        <v>1345.86</v>
      </c>
      <c r="G99" s="87">
        <f t="shared" si="9"/>
        <v>57792.70999999997</v>
      </c>
    </row>
    <row r="100" spans="1:7" x14ac:dyDescent="0.25">
      <c r="A100" s="86">
        <f t="shared" si="11"/>
        <v>45870</v>
      </c>
      <c r="B100" s="73">
        <v>84</v>
      </c>
      <c r="C100" s="66">
        <f t="shared" si="6"/>
        <v>57792.70999999997</v>
      </c>
      <c r="D100" s="87">
        <f t="shared" si="7"/>
        <v>226.35</v>
      </c>
      <c r="E100" s="87">
        <f t="shared" si="8"/>
        <v>1119.51</v>
      </c>
      <c r="F100" s="87">
        <f t="shared" si="10"/>
        <v>1345.86</v>
      </c>
      <c r="G100" s="87">
        <f t="shared" si="9"/>
        <v>56673.199999999968</v>
      </c>
    </row>
    <row r="101" spans="1:7" x14ac:dyDescent="0.25">
      <c r="A101" s="86">
        <f t="shared" si="11"/>
        <v>45901</v>
      </c>
      <c r="B101" s="73">
        <v>85</v>
      </c>
      <c r="C101" s="66">
        <f t="shared" si="6"/>
        <v>56673.199999999968</v>
      </c>
      <c r="D101" s="87">
        <f t="shared" si="7"/>
        <v>221.97</v>
      </c>
      <c r="E101" s="87">
        <f t="shared" si="8"/>
        <v>1123.8899999999999</v>
      </c>
      <c r="F101" s="87">
        <f t="shared" si="10"/>
        <v>1345.86</v>
      </c>
      <c r="G101" s="87">
        <f t="shared" si="9"/>
        <v>55549.309999999969</v>
      </c>
    </row>
    <row r="102" spans="1:7" x14ac:dyDescent="0.25">
      <c r="A102" s="86">
        <f t="shared" si="11"/>
        <v>45931</v>
      </c>
      <c r="B102" s="73">
        <v>86</v>
      </c>
      <c r="C102" s="66">
        <f t="shared" si="6"/>
        <v>55549.309999999969</v>
      </c>
      <c r="D102" s="87">
        <f t="shared" si="7"/>
        <v>217.57</v>
      </c>
      <c r="E102" s="87">
        <f t="shared" si="8"/>
        <v>1128.29</v>
      </c>
      <c r="F102" s="87">
        <f t="shared" si="10"/>
        <v>1345.86</v>
      </c>
      <c r="G102" s="87">
        <f t="shared" si="9"/>
        <v>54421.019999999968</v>
      </c>
    </row>
    <row r="103" spans="1:7" x14ac:dyDescent="0.25">
      <c r="A103" s="86">
        <f t="shared" si="11"/>
        <v>45962</v>
      </c>
      <c r="B103" s="73">
        <v>87</v>
      </c>
      <c r="C103" s="66">
        <f t="shared" si="6"/>
        <v>54421.019999999968</v>
      </c>
      <c r="D103" s="87">
        <f t="shared" si="7"/>
        <v>213.15</v>
      </c>
      <c r="E103" s="87">
        <f t="shared" si="8"/>
        <v>1132.7099999999998</v>
      </c>
      <c r="F103" s="87">
        <f t="shared" si="10"/>
        <v>1345.86</v>
      </c>
      <c r="G103" s="87">
        <f t="shared" si="9"/>
        <v>53288.309999999969</v>
      </c>
    </row>
    <row r="104" spans="1:7" x14ac:dyDescent="0.25">
      <c r="A104" s="86">
        <f t="shared" si="11"/>
        <v>45992</v>
      </c>
      <c r="B104" s="73">
        <v>88</v>
      </c>
      <c r="C104" s="66">
        <f t="shared" si="6"/>
        <v>53288.309999999969</v>
      </c>
      <c r="D104" s="87">
        <f t="shared" si="7"/>
        <v>208.71</v>
      </c>
      <c r="E104" s="87">
        <f t="shared" si="8"/>
        <v>1137.1499999999999</v>
      </c>
      <c r="F104" s="87">
        <f t="shared" si="10"/>
        <v>1345.86</v>
      </c>
      <c r="G104" s="87">
        <f t="shared" si="9"/>
        <v>52151.159999999967</v>
      </c>
    </row>
    <row r="105" spans="1:7" x14ac:dyDescent="0.25">
      <c r="A105" s="86">
        <f t="shared" si="11"/>
        <v>46023</v>
      </c>
      <c r="B105" s="73">
        <v>89</v>
      </c>
      <c r="C105" s="66">
        <f t="shared" si="6"/>
        <v>52151.159999999967</v>
      </c>
      <c r="D105" s="87">
        <f t="shared" si="7"/>
        <v>204.26</v>
      </c>
      <c r="E105" s="87">
        <f t="shared" si="8"/>
        <v>1141.5999999999999</v>
      </c>
      <c r="F105" s="87">
        <f t="shared" si="10"/>
        <v>1345.86</v>
      </c>
      <c r="G105" s="87">
        <f t="shared" si="9"/>
        <v>51009.559999999969</v>
      </c>
    </row>
    <row r="106" spans="1:7" x14ac:dyDescent="0.25">
      <c r="A106" s="86">
        <f t="shared" si="11"/>
        <v>46054</v>
      </c>
      <c r="B106" s="73">
        <v>90</v>
      </c>
      <c r="C106" s="66">
        <f t="shared" si="6"/>
        <v>51009.559999999969</v>
      </c>
      <c r="D106" s="87">
        <f t="shared" si="7"/>
        <v>199.79</v>
      </c>
      <c r="E106" s="87">
        <f t="shared" si="8"/>
        <v>1146.07</v>
      </c>
      <c r="F106" s="87">
        <f t="shared" si="10"/>
        <v>1345.86</v>
      </c>
      <c r="G106" s="87">
        <f t="shared" si="9"/>
        <v>49863.489999999969</v>
      </c>
    </row>
    <row r="107" spans="1:7" x14ac:dyDescent="0.25">
      <c r="A107" s="86">
        <f t="shared" si="11"/>
        <v>46082</v>
      </c>
      <c r="B107" s="73">
        <v>91</v>
      </c>
      <c r="C107" s="66">
        <f t="shared" si="6"/>
        <v>49863.489999999969</v>
      </c>
      <c r="D107" s="87">
        <f t="shared" si="7"/>
        <v>195.3</v>
      </c>
      <c r="E107" s="87">
        <f t="shared" si="8"/>
        <v>1150.56</v>
      </c>
      <c r="F107" s="87">
        <f t="shared" si="10"/>
        <v>1345.86</v>
      </c>
      <c r="G107" s="87">
        <f t="shared" si="9"/>
        <v>48712.929999999971</v>
      </c>
    </row>
    <row r="108" spans="1:7" x14ac:dyDescent="0.25">
      <c r="A108" s="86">
        <f t="shared" si="11"/>
        <v>46113</v>
      </c>
      <c r="B108" s="73">
        <v>92</v>
      </c>
      <c r="C108" s="66">
        <f t="shared" si="6"/>
        <v>48712.929999999971</v>
      </c>
      <c r="D108" s="87">
        <f t="shared" si="7"/>
        <v>190.79</v>
      </c>
      <c r="E108" s="87">
        <f t="shared" si="8"/>
        <v>1155.07</v>
      </c>
      <c r="F108" s="87">
        <f t="shared" si="10"/>
        <v>1345.86</v>
      </c>
      <c r="G108" s="87">
        <f t="shared" si="9"/>
        <v>47557.859999999971</v>
      </c>
    </row>
    <row r="109" spans="1:7" x14ac:dyDescent="0.25">
      <c r="A109" s="86">
        <f t="shared" si="11"/>
        <v>46143</v>
      </c>
      <c r="B109" s="73">
        <v>93</v>
      </c>
      <c r="C109" s="66">
        <f t="shared" si="6"/>
        <v>47557.859999999971</v>
      </c>
      <c r="D109" s="87">
        <f t="shared" si="7"/>
        <v>186.27</v>
      </c>
      <c r="E109" s="87">
        <f t="shared" si="8"/>
        <v>1159.5899999999999</v>
      </c>
      <c r="F109" s="87">
        <f t="shared" si="10"/>
        <v>1345.86</v>
      </c>
      <c r="G109" s="87">
        <f t="shared" si="9"/>
        <v>46398.269999999975</v>
      </c>
    </row>
    <row r="110" spans="1:7" x14ac:dyDescent="0.25">
      <c r="A110" s="86">
        <f t="shared" si="11"/>
        <v>46174</v>
      </c>
      <c r="B110" s="73">
        <v>94</v>
      </c>
      <c r="C110" s="66">
        <f t="shared" si="6"/>
        <v>46398.269999999975</v>
      </c>
      <c r="D110" s="87">
        <f t="shared" si="7"/>
        <v>181.73</v>
      </c>
      <c r="E110" s="87">
        <f t="shared" si="8"/>
        <v>1164.1299999999999</v>
      </c>
      <c r="F110" s="87">
        <f t="shared" si="10"/>
        <v>1345.86</v>
      </c>
      <c r="G110" s="87">
        <f t="shared" si="9"/>
        <v>45234.139999999978</v>
      </c>
    </row>
    <row r="111" spans="1:7" x14ac:dyDescent="0.25">
      <c r="A111" s="86">
        <f t="shared" si="11"/>
        <v>46204</v>
      </c>
      <c r="B111" s="73">
        <v>95</v>
      </c>
      <c r="C111" s="66">
        <f t="shared" si="6"/>
        <v>45234.139999999978</v>
      </c>
      <c r="D111" s="87">
        <f t="shared" si="7"/>
        <v>177.17</v>
      </c>
      <c r="E111" s="87">
        <f t="shared" si="8"/>
        <v>1168.6899999999998</v>
      </c>
      <c r="F111" s="87">
        <f t="shared" si="10"/>
        <v>1345.86</v>
      </c>
      <c r="G111" s="87">
        <f t="shared" si="9"/>
        <v>44065.449999999975</v>
      </c>
    </row>
    <row r="112" spans="1:7" x14ac:dyDescent="0.25">
      <c r="A112" s="86">
        <f t="shared" si="11"/>
        <v>46235</v>
      </c>
      <c r="B112" s="73">
        <v>96</v>
      </c>
      <c r="C112" s="66">
        <f t="shared" si="6"/>
        <v>44065.449999999975</v>
      </c>
      <c r="D112" s="87">
        <f t="shared" si="7"/>
        <v>172.59</v>
      </c>
      <c r="E112" s="87">
        <f t="shared" si="8"/>
        <v>1173.27</v>
      </c>
      <c r="F112" s="87">
        <f t="shared" si="10"/>
        <v>1345.86</v>
      </c>
      <c r="G112" s="87">
        <f t="shared" si="9"/>
        <v>42892.179999999978</v>
      </c>
    </row>
    <row r="113" spans="1:7" x14ac:dyDescent="0.25">
      <c r="A113" s="86">
        <f t="shared" si="11"/>
        <v>46266</v>
      </c>
      <c r="B113" s="73">
        <v>97</v>
      </c>
      <c r="C113" s="66">
        <f t="shared" si="6"/>
        <v>42892.179999999978</v>
      </c>
      <c r="D113" s="87">
        <f t="shared" si="7"/>
        <v>167.99</v>
      </c>
      <c r="E113" s="87">
        <f t="shared" si="8"/>
        <v>1177.8699999999999</v>
      </c>
      <c r="F113" s="87">
        <f t="shared" si="10"/>
        <v>1345.86</v>
      </c>
      <c r="G113" s="87">
        <f t="shared" si="9"/>
        <v>41714.309999999976</v>
      </c>
    </row>
    <row r="114" spans="1:7" x14ac:dyDescent="0.25">
      <c r="A114" s="86">
        <f t="shared" si="11"/>
        <v>46296</v>
      </c>
      <c r="B114" s="73">
        <v>98</v>
      </c>
      <c r="C114" s="66">
        <f t="shared" si="6"/>
        <v>41714.309999999976</v>
      </c>
      <c r="D114" s="87">
        <f t="shared" si="7"/>
        <v>163.38</v>
      </c>
      <c r="E114" s="87">
        <f t="shared" si="8"/>
        <v>1182.48</v>
      </c>
      <c r="F114" s="87">
        <f t="shared" si="10"/>
        <v>1345.86</v>
      </c>
      <c r="G114" s="87">
        <f t="shared" si="9"/>
        <v>40531.829999999973</v>
      </c>
    </row>
    <row r="115" spans="1:7" x14ac:dyDescent="0.25">
      <c r="A115" s="86">
        <f t="shared" si="11"/>
        <v>46327</v>
      </c>
      <c r="B115" s="73">
        <v>99</v>
      </c>
      <c r="C115" s="66">
        <f t="shared" si="6"/>
        <v>40531.829999999973</v>
      </c>
      <c r="D115" s="87">
        <f t="shared" si="7"/>
        <v>158.75</v>
      </c>
      <c r="E115" s="87">
        <f t="shared" si="8"/>
        <v>1187.1099999999999</v>
      </c>
      <c r="F115" s="87">
        <f t="shared" si="10"/>
        <v>1345.86</v>
      </c>
      <c r="G115" s="87">
        <f t="shared" si="9"/>
        <v>39344.719999999972</v>
      </c>
    </row>
    <row r="116" spans="1:7" x14ac:dyDescent="0.25">
      <c r="A116" s="86">
        <f t="shared" si="11"/>
        <v>46357</v>
      </c>
      <c r="B116" s="73">
        <v>100</v>
      </c>
      <c r="C116" s="66">
        <f t="shared" si="6"/>
        <v>39344.719999999972</v>
      </c>
      <c r="D116" s="87">
        <f t="shared" si="7"/>
        <v>154.1</v>
      </c>
      <c r="E116" s="87">
        <f t="shared" si="8"/>
        <v>1191.76</v>
      </c>
      <c r="F116" s="87">
        <f t="shared" si="10"/>
        <v>1345.86</v>
      </c>
      <c r="G116" s="87">
        <f t="shared" si="9"/>
        <v>38152.95999999997</v>
      </c>
    </row>
    <row r="117" spans="1:7" x14ac:dyDescent="0.25">
      <c r="A117" s="86">
        <f t="shared" si="11"/>
        <v>46388</v>
      </c>
      <c r="B117" s="73">
        <v>101</v>
      </c>
      <c r="C117" s="66">
        <f t="shared" si="6"/>
        <v>38152.95999999997</v>
      </c>
      <c r="D117" s="87">
        <f t="shared" si="7"/>
        <v>149.43</v>
      </c>
      <c r="E117" s="87">
        <f t="shared" si="8"/>
        <v>1196.4299999999998</v>
      </c>
      <c r="F117" s="87">
        <f t="shared" si="10"/>
        <v>1345.86</v>
      </c>
      <c r="G117" s="87">
        <f t="shared" si="9"/>
        <v>36956.52999999997</v>
      </c>
    </row>
    <row r="118" spans="1:7" x14ac:dyDescent="0.25">
      <c r="A118" s="86">
        <f t="shared" si="11"/>
        <v>46419</v>
      </c>
      <c r="B118" s="73">
        <v>102</v>
      </c>
      <c r="C118" s="66">
        <f t="shared" si="6"/>
        <v>36956.52999999997</v>
      </c>
      <c r="D118" s="87">
        <f t="shared" si="7"/>
        <v>144.75</v>
      </c>
      <c r="E118" s="87">
        <f t="shared" si="8"/>
        <v>1201.1099999999999</v>
      </c>
      <c r="F118" s="87">
        <f t="shared" si="10"/>
        <v>1345.86</v>
      </c>
      <c r="G118" s="87">
        <f t="shared" si="9"/>
        <v>35755.419999999969</v>
      </c>
    </row>
    <row r="119" spans="1:7" x14ac:dyDescent="0.25">
      <c r="A119" s="86">
        <f t="shared" si="11"/>
        <v>46447</v>
      </c>
      <c r="B119" s="73">
        <v>103</v>
      </c>
      <c r="C119" s="66">
        <f t="shared" si="6"/>
        <v>35755.419999999969</v>
      </c>
      <c r="D119" s="87">
        <f t="shared" si="7"/>
        <v>140.04</v>
      </c>
      <c r="E119" s="87">
        <f t="shared" si="8"/>
        <v>1205.82</v>
      </c>
      <c r="F119" s="87">
        <f t="shared" si="10"/>
        <v>1345.86</v>
      </c>
      <c r="G119" s="87">
        <f t="shared" si="9"/>
        <v>34549.599999999969</v>
      </c>
    </row>
    <row r="120" spans="1:7" x14ac:dyDescent="0.25">
      <c r="A120" s="86">
        <f t="shared" si="11"/>
        <v>46478</v>
      </c>
      <c r="B120" s="73">
        <v>104</v>
      </c>
      <c r="C120" s="66">
        <f t="shared" si="6"/>
        <v>34549.599999999969</v>
      </c>
      <c r="D120" s="87">
        <f t="shared" si="7"/>
        <v>135.32</v>
      </c>
      <c r="E120" s="87">
        <f t="shared" si="8"/>
        <v>1210.54</v>
      </c>
      <c r="F120" s="87">
        <f t="shared" si="10"/>
        <v>1345.86</v>
      </c>
      <c r="G120" s="87">
        <f t="shared" si="9"/>
        <v>33339.059999999969</v>
      </c>
    </row>
    <row r="121" spans="1:7" x14ac:dyDescent="0.25">
      <c r="A121" s="86">
        <f t="shared" si="11"/>
        <v>46508</v>
      </c>
      <c r="B121" s="73">
        <v>105</v>
      </c>
      <c r="C121" s="66">
        <f t="shared" si="6"/>
        <v>33339.059999999969</v>
      </c>
      <c r="D121" s="87">
        <f t="shared" si="7"/>
        <v>130.58000000000001</v>
      </c>
      <c r="E121" s="87">
        <f t="shared" si="8"/>
        <v>1215.28</v>
      </c>
      <c r="F121" s="87">
        <f t="shared" si="10"/>
        <v>1345.86</v>
      </c>
      <c r="G121" s="87">
        <f t="shared" si="9"/>
        <v>32123.77999999997</v>
      </c>
    </row>
    <row r="122" spans="1:7" x14ac:dyDescent="0.25">
      <c r="A122" s="86">
        <f t="shared" si="11"/>
        <v>46539</v>
      </c>
      <c r="B122" s="73">
        <v>106</v>
      </c>
      <c r="C122" s="66">
        <f t="shared" si="6"/>
        <v>32123.77999999997</v>
      </c>
      <c r="D122" s="87">
        <f t="shared" si="7"/>
        <v>125.82</v>
      </c>
      <c r="E122" s="87">
        <f t="shared" si="8"/>
        <v>1220.04</v>
      </c>
      <c r="F122" s="87">
        <f t="shared" si="10"/>
        <v>1345.86</v>
      </c>
      <c r="G122" s="87">
        <f t="shared" si="9"/>
        <v>30903.739999999969</v>
      </c>
    </row>
    <row r="123" spans="1:7" x14ac:dyDescent="0.25">
      <c r="A123" s="86">
        <f t="shared" si="11"/>
        <v>46569</v>
      </c>
      <c r="B123" s="73">
        <v>107</v>
      </c>
      <c r="C123" s="66">
        <f t="shared" si="6"/>
        <v>30903.739999999969</v>
      </c>
      <c r="D123" s="87">
        <f t="shared" si="7"/>
        <v>121.04</v>
      </c>
      <c r="E123" s="87">
        <f t="shared" si="8"/>
        <v>1224.82</v>
      </c>
      <c r="F123" s="87">
        <f t="shared" si="10"/>
        <v>1345.86</v>
      </c>
      <c r="G123" s="87">
        <f t="shared" si="9"/>
        <v>29678.919999999969</v>
      </c>
    </row>
    <row r="124" spans="1:7" x14ac:dyDescent="0.25">
      <c r="A124" s="86">
        <f t="shared" si="11"/>
        <v>46600</v>
      </c>
      <c r="B124" s="73">
        <v>108</v>
      </c>
      <c r="C124" s="66">
        <f t="shared" si="6"/>
        <v>29678.919999999969</v>
      </c>
      <c r="D124" s="87">
        <f t="shared" si="7"/>
        <v>116.24</v>
      </c>
      <c r="E124" s="87">
        <f t="shared" si="8"/>
        <v>1229.6199999999999</v>
      </c>
      <c r="F124" s="87">
        <f t="shared" si="10"/>
        <v>1345.86</v>
      </c>
      <c r="G124" s="87">
        <f t="shared" si="9"/>
        <v>28449.29999999997</v>
      </c>
    </row>
    <row r="125" spans="1:7" x14ac:dyDescent="0.25">
      <c r="A125" s="86">
        <f t="shared" si="11"/>
        <v>46631</v>
      </c>
      <c r="B125" s="73">
        <v>109</v>
      </c>
      <c r="C125" s="66">
        <f t="shared" si="6"/>
        <v>28449.29999999997</v>
      </c>
      <c r="D125" s="87">
        <f t="shared" si="7"/>
        <v>111.43</v>
      </c>
      <c r="E125" s="87">
        <f t="shared" si="8"/>
        <v>1234.4299999999998</v>
      </c>
      <c r="F125" s="87">
        <f t="shared" si="10"/>
        <v>1345.86</v>
      </c>
      <c r="G125" s="87">
        <f t="shared" si="9"/>
        <v>27214.86999999997</v>
      </c>
    </row>
    <row r="126" spans="1:7" x14ac:dyDescent="0.25">
      <c r="A126" s="86">
        <f t="shared" si="11"/>
        <v>46661</v>
      </c>
      <c r="B126" s="73">
        <v>110</v>
      </c>
      <c r="C126" s="66">
        <f t="shared" si="6"/>
        <v>27214.86999999997</v>
      </c>
      <c r="D126" s="87">
        <f t="shared" si="7"/>
        <v>106.59</v>
      </c>
      <c r="E126" s="87">
        <f t="shared" si="8"/>
        <v>1239.27</v>
      </c>
      <c r="F126" s="87">
        <f t="shared" si="10"/>
        <v>1345.86</v>
      </c>
      <c r="G126" s="87">
        <f t="shared" si="9"/>
        <v>25975.599999999969</v>
      </c>
    </row>
    <row r="127" spans="1:7" x14ac:dyDescent="0.25">
      <c r="A127" s="86">
        <f t="shared" si="11"/>
        <v>46692</v>
      </c>
      <c r="B127" s="73">
        <v>111</v>
      </c>
      <c r="C127" s="66">
        <f t="shared" si="6"/>
        <v>25975.599999999969</v>
      </c>
      <c r="D127" s="87">
        <f t="shared" si="7"/>
        <v>101.74</v>
      </c>
      <c r="E127" s="87">
        <f t="shared" si="8"/>
        <v>1244.1199999999999</v>
      </c>
      <c r="F127" s="87">
        <f t="shared" si="10"/>
        <v>1345.86</v>
      </c>
      <c r="G127" s="87">
        <f t="shared" si="9"/>
        <v>24731.47999999997</v>
      </c>
    </row>
    <row r="128" spans="1:7" x14ac:dyDescent="0.25">
      <c r="A128" s="86">
        <f t="shared" si="11"/>
        <v>46722</v>
      </c>
      <c r="B128" s="73">
        <v>112</v>
      </c>
      <c r="C128" s="66">
        <f t="shared" si="6"/>
        <v>24731.47999999997</v>
      </c>
      <c r="D128" s="87">
        <f t="shared" si="7"/>
        <v>96.86</v>
      </c>
      <c r="E128" s="87">
        <f t="shared" si="8"/>
        <v>1249</v>
      </c>
      <c r="F128" s="87">
        <f t="shared" si="10"/>
        <v>1345.86</v>
      </c>
      <c r="G128" s="87">
        <f t="shared" si="9"/>
        <v>23482.47999999997</v>
      </c>
    </row>
    <row r="129" spans="1:7" x14ac:dyDescent="0.25">
      <c r="A129" s="86">
        <f t="shared" si="11"/>
        <v>46753</v>
      </c>
      <c r="B129" s="73">
        <v>113</v>
      </c>
      <c r="C129" s="66">
        <f t="shared" si="6"/>
        <v>23482.47999999997</v>
      </c>
      <c r="D129" s="87">
        <f t="shared" si="7"/>
        <v>91.97</v>
      </c>
      <c r="E129" s="87">
        <f t="shared" si="8"/>
        <v>1253.8899999999999</v>
      </c>
      <c r="F129" s="87">
        <f t="shared" si="10"/>
        <v>1345.86</v>
      </c>
      <c r="G129" s="87">
        <f t="shared" si="9"/>
        <v>22228.589999999971</v>
      </c>
    </row>
    <row r="130" spans="1:7" x14ac:dyDescent="0.25">
      <c r="A130" s="86">
        <f t="shared" si="11"/>
        <v>46784</v>
      </c>
      <c r="B130" s="73">
        <v>114</v>
      </c>
      <c r="C130" s="66">
        <f t="shared" si="6"/>
        <v>22228.589999999971</v>
      </c>
      <c r="D130" s="87">
        <f t="shared" si="7"/>
        <v>87.06</v>
      </c>
      <c r="E130" s="87">
        <f t="shared" si="8"/>
        <v>1258.8</v>
      </c>
      <c r="F130" s="87">
        <f t="shared" si="10"/>
        <v>1345.86</v>
      </c>
      <c r="G130" s="87">
        <f t="shared" si="9"/>
        <v>20969.789999999972</v>
      </c>
    </row>
    <row r="131" spans="1:7" x14ac:dyDescent="0.25">
      <c r="A131" s="86">
        <f t="shared" si="11"/>
        <v>46813</v>
      </c>
      <c r="B131" s="73">
        <v>115</v>
      </c>
      <c r="C131" s="66">
        <f t="shared" si="6"/>
        <v>20969.789999999972</v>
      </c>
      <c r="D131" s="87">
        <f t="shared" si="7"/>
        <v>82.13</v>
      </c>
      <c r="E131" s="87">
        <f t="shared" si="8"/>
        <v>1263.73</v>
      </c>
      <c r="F131" s="87">
        <f t="shared" si="10"/>
        <v>1345.86</v>
      </c>
      <c r="G131" s="87">
        <f t="shared" si="9"/>
        <v>19706.059999999972</v>
      </c>
    </row>
    <row r="132" spans="1:7" x14ac:dyDescent="0.25">
      <c r="A132" s="86">
        <f t="shared" si="11"/>
        <v>46844</v>
      </c>
      <c r="B132" s="73">
        <v>116</v>
      </c>
      <c r="C132" s="66">
        <f t="shared" si="6"/>
        <v>19706.059999999972</v>
      </c>
      <c r="D132" s="87">
        <f t="shared" si="7"/>
        <v>77.180000000000007</v>
      </c>
      <c r="E132" s="87">
        <f t="shared" si="8"/>
        <v>1268.6799999999998</v>
      </c>
      <c r="F132" s="87">
        <f t="shared" si="10"/>
        <v>1345.86</v>
      </c>
      <c r="G132" s="87">
        <f t="shared" si="9"/>
        <v>18437.379999999972</v>
      </c>
    </row>
    <row r="133" spans="1:7" x14ac:dyDescent="0.25">
      <c r="A133" s="86">
        <f t="shared" si="11"/>
        <v>46874</v>
      </c>
      <c r="B133" s="73">
        <v>117</v>
      </c>
      <c r="C133" s="66">
        <f>G132</f>
        <v>18437.379999999972</v>
      </c>
      <c r="D133" s="87">
        <f t="shared" si="7"/>
        <v>72.209999999999994</v>
      </c>
      <c r="E133" s="87">
        <f t="shared" si="8"/>
        <v>1273.6499999999999</v>
      </c>
      <c r="F133" s="87">
        <f t="shared" si="10"/>
        <v>1345.86</v>
      </c>
      <c r="G133" s="87">
        <f>C133-E133</f>
        <v>17163.72999999997</v>
      </c>
    </row>
    <row r="134" spans="1:7" x14ac:dyDescent="0.25">
      <c r="A134" s="86">
        <f t="shared" si="11"/>
        <v>46905</v>
      </c>
      <c r="B134" s="73">
        <v>118</v>
      </c>
      <c r="C134" s="66">
        <f>G133</f>
        <v>17163.72999999997</v>
      </c>
      <c r="D134" s="87">
        <f t="shared" si="7"/>
        <v>67.22</v>
      </c>
      <c r="E134" s="87">
        <f t="shared" si="8"/>
        <v>1278.6399999999999</v>
      </c>
      <c r="F134" s="87">
        <f t="shared" si="10"/>
        <v>1345.86</v>
      </c>
      <c r="G134" s="87">
        <f>C134-E134</f>
        <v>15885.089999999971</v>
      </c>
    </row>
    <row r="135" spans="1:7" x14ac:dyDescent="0.25">
      <c r="A135" s="86">
        <f t="shared" si="11"/>
        <v>46935</v>
      </c>
      <c r="B135" s="73">
        <v>119</v>
      </c>
      <c r="C135" s="66">
        <f>G134</f>
        <v>15885.089999999971</v>
      </c>
      <c r="D135" s="87">
        <f t="shared" si="7"/>
        <v>62.22</v>
      </c>
      <c r="E135" s="87">
        <f t="shared" si="8"/>
        <v>1283.6399999999999</v>
      </c>
      <c r="F135" s="87">
        <f t="shared" si="10"/>
        <v>1345.86</v>
      </c>
      <c r="G135" s="87">
        <f>C135-E135</f>
        <v>14601.449999999972</v>
      </c>
    </row>
    <row r="136" spans="1:7" x14ac:dyDescent="0.25">
      <c r="A136" s="86">
        <f t="shared" si="11"/>
        <v>46966</v>
      </c>
      <c r="B136" s="73">
        <v>120</v>
      </c>
      <c r="C136" s="66">
        <f>G135</f>
        <v>14601.449999999972</v>
      </c>
      <c r="D136" s="87">
        <f t="shared" si="7"/>
        <v>57.19</v>
      </c>
      <c r="E136" s="87">
        <f t="shared" si="8"/>
        <v>1288.6699999999998</v>
      </c>
      <c r="F136" s="87">
        <f t="shared" si="10"/>
        <v>1345.86</v>
      </c>
      <c r="G136" s="87">
        <f>C136-E136</f>
        <v>13312.779999999972</v>
      </c>
    </row>
    <row r="137" spans="1:7" x14ac:dyDescent="0.25">
      <c r="A137" s="86"/>
      <c r="B137" s="73"/>
      <c r="C137" s="66"/>
      <c r="D137" s="87"/>
      <c r="E137" s="87"/>
      <c r="F137" s="87"/>
      <c r="G137" s="87"/>
    </row>
    <row r="138" spans="1:7" x14ac:dyDescent="0.25">
      <c r="A138" s="86"/>
      <c r="B138" s="73"/>
      <c r="C138" s="66"/>
      <c r="D138" s="87"/>
      <c r="E138" s="87"/>
      <c r="F138" s="87"/>
      <c r="G138" s="87"/>
    </row>
    <row r="139" spans="1:7" x14ac:dyDescent="0.25">
      <c r="A139" s="86"/>
      <c r="B139" s="73"/>
      <c r="C139" s="66"/>
      <c r="D139" s="87"/>
      <c r="E139" s="87"/>
      <c r="F139" s="87"/>
      <c r="G139" s="87"/>
    </row>
    <row r="140" spans="1:7" x14ac:dyDescent="0.25">
      <c r="A140" s="86"/>
      <c r="B140" s="73"/>
      <c r="C140" s="66"/>
      <c r="D140" s="87"/>
      <c r="E140" s="87"/>
      <c r="F140" s="87"/>
      <c r="G140" s="87"/>
    </row>
    <row r="141" spans="1:7" x14ac:dyDescent="0.25">
      <c r="A141" s="86"/>
      <c r="B141" s="73"/>
      <c r="C141" s="66"/>
      <c r="D141" s="87"/>
      <c r="E141" s="87"/>
      <c r="F141" s="87"/>
      <c r="G141" s="87"/>
    </row>
    <row r="142" spans="1:7" x14ac:dyDescent="0.25">
      <c r="A142" s="86"/>
      <c r="B142" s="73"/>
      <c r="C142" s="66"/>
      <c r="D142" s="87"/>
      <c r="E142" s="87"/>
      <c r="F142" s="87"/>
      <c r="G142" s="87"/>
    </row>
    <row r="143" spans="1:7" x14ac:dyDescent="0.25">
      <c r="A143" s="86"/>
      <c r="B143" s="73"/>
      <c r="C143" s="66"/>
      <c r="D143" s="87"/>
      <c r="E143" s="87"/>
      <c r="F143" s="87"/>
      <c r="G143" s="87"/>
    </row>
    <row r="144" spans="1:7" x14ac:dyDescent="0.25">
      <c r="A144" s="86"/>
      <c r="B144" s="73"/>
      <c r="C144" s="66"/>
      <c r="D144" s="87"/>
      <c r="E144" s="87"/>
      <c r="F144" s="87"/>
      <c r="G144" s="87"/>
    </row>
    <row r="145" spans="1:7" x14ac:dyDescent="0.25">
      <c r="A145" s="86"/>
      <c r="B145" s="73"/>
      <c r="C145" s="66"/>
      <c r="D145" s="87"/>
      <c r="E145" s="87"/>
      <c r="F145" s="87"/>
      <c r="G145" s="87"/>
    </row>
    <row r="146" spans="1:7" x14ac:dyDescent="0.25">
      <c r="A146" s="86"/>
      <c r="B146" s="73"/>
      <c r="C146" s="66"/>
      <c r="D146" s="87"/>
      <c r="E146" s="87"/>
      <c r="F146" s="87"/>
      <c r="G146" s="87"/>
    </row>
    <row r="147" spans="1:7" x14ac:dyDescent="0.25">
      <c r="A147" s="86"/>
      <c r="B147" s="73"/>
      <c r="C147" s="66"/>
      <c r="D147" s="87"/>
      <c r="E147" s="87"/>
      <c r="F147" s="87"/>
      <c r="G147" s="87"/>
    </row>
    <row r="148" spans="1:7" x14ac:dyDescent="0.25">
      <c r="A148" s="86"/>
      <c r="B148" s="73"/>
      <c r="C148" s="66"/>
      <c r="D148" s="87"/>
      <c r="E148" s="87"/>
      <c r="F148" s="87"/>
      <c r="G148" s="87"/>
    </row>
    <row r="149" spans="1:7" x14ac:dyDescent="0.25">
      <c r="A149" s="86"/>
      <c r="B149" s="73"/>
      <c r="C149" s="66"/>
      <c r="D149" s="87"/>
      <c r="E149" s="87"/>
      <c r="F149" s="87"/>
      <c r="G149" s="87"/>
    </row>
    <row r="150" spans="1:7" x14ac:dyDescent="0.25">
      <c r="A150" s="86"/>
      <c r="B150" s="73"/>
      <c r="C150" s="66"/>
      <c r="D150" s="87"/>
      <c r="E150" s="87"/>
      <c r="F150" s="87"/>
      <c r="G150" s="87"/>
    </row>
    <row r="151" spans="1:7" x14ac:dyDescent="0.25">
      <c r="A151" s="86"/>
      <c r="B151" s="73"/>
      <c r="C151" s="66"/>
      <c r="D151" s="87"/>
      <c r="E151" s="87"/>
      <c r="F151" s="87"/>
      <c r="G151" s="87"/>
    </row>
    <row r="152" spans="1:7" x14ac:dyDescent="0.25">
      <c r="A152" s="86"/>
      <c r="B152" s="73"/>
      <c r="C152" s="66"/>
      <c r="D152" s="87"/>
      <c r="E152" s="87"/>
      <c r="F152" s="87"/>
      <c r="G152" s="87"/>
    </row>
    <row r="153" spans="1:7" x14ac:dyDescent="0.25">
      <c r="A153" s="86"/>
      <c r="B153" s="73"/>
      <c r="C153" s="66"/>
      <c r="D153" s="87"/>
      <c r="E153" s="87"/>
      <c r="F153" s="87"/>
      <c r="G153" s="87"/>
    </row>
    <row r="154" spans="1:7" x14ac:dyDescent="0.25">
      <c r="A154" s="86"/>
      <c r="B154" s="73"/>
      <c r="C154" s="66"/>
      <c r="D154" s="87"/>
      <c r="E154" s="87"/>
      <c r="F154" s="87"/>
      <c r="G154" s="87"/>
    </row>
    <row r="155" spans="1:7" x14ac:dyDescent="0.25">
      <c r="A155" s="86"/>
      <c r="B155" s="73"/>
      <c r="C155" s="66"/>
      <c r="D155" s="87"/>
      <c r="E155" s="87"/>
      <c r="F155" s="87"/>
      <c r="G155" s="87"/>
    </row>
    <row r="156" spans="1:7" x14ac:dyDescent="0.25">
      <c r="A156" s="86"/>
      <c r="B156" s="73"/>
      <c r="C156" s="66"/>
      <c r="D156" s="87"/>
      <c r="E156" s="87"/>
      <c r="F156" s="87"/>
      <c r="G156" s="87"/>
    </row>
    <row r="157" spans="1:7" x14ac:dyDescent="0.25">
      <c r="A157" s="86"/>
      <c r="B157" s="73"/>
      <c r="C157" s="66"/>
      <c r="D157" s="87"/>
      <c r="E157" s="87"/>
      <c r="F157" s="87"/>
      <c r="G157" s="8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D72B8-731D-4E85-B335-376F3B02D52F}">
  <dimension ref="A1:M134"/>
  <sheetViews>
    <sheetView workbookViewId="0">
      <selection activeCell="F4" sqref="F4"/>
    </sheetView>
  </sheetViews>
  <sheetFormatPr defaultRowHeight="15" x14ac:dyDescent="0.25"/>
  <cols>
    <col min="1" max="1" width="9.140625" style="74" customWidth="1"/>
    <col min="2" max="2" width="7.85546875" style="74" customWidth="1"/>
    <col min="3" max="3" width="14.7109375" style="74" customWidth="1"/>
    <col min="4" max="4" width="14.28515625" style="74" customWidth="1"/>
    <col min="5" max="7" width="14.7109375" style="74" customWidth="1"/>
    <col min="8" max="257" width="9.140625" style="74"/>
    <col min="258" max="258" width="7.85546875" style="74" customWidth="1"/>
    <col min="259" max="259" width="14.7109375" style="74" customWidth="1"/>
    <col min="260" max="260" width="14.28515625" style="74" customWidth="1"/>
    <col min="261" max="263" width="14.7109375" style="74" customWidth="1"/>
    <col min="264" max="513" width="9.140625" style="74"/>
    <col min="514" max="514" width="7.85546875" style="74" customWidth="1"/>
    <col min="515" max="515" width="14.7109375" style="74" customWidth="1"/>
    <col min="516" max="516" width="14.28515625" style="74" customWidth="1"/>
    <col min="517" max="519" width="14.7109375" style="74" customWidth="1"/>
    <col min="520" max="769" width="9.140625" style="74"/>
    <col min="770" max="770" width="7.85546875" style="74" customWidth="1"/>
    <col min="771" max="771" width="14.7109375" style="74" customWidth="1"/>
    <col min="772" max="772" width="14.28515625" style="74" customWidth="1"/>
    <col min="773" max="775" width="14.7109375" style="74" customWidth="1"/>
    <col min="776" max="1025" width="9.140625" style="74"/>
    <col min="1026" max="1026" width="7.85546875" style="74" customWidth="1"/>
    <col min="1027" max="1027" width="14.7109375" style="74" customWidth="1"/>
    <col min="1028" max="1028" width="14.28515625" style="74" customWidth="1"/>
    <col min="1029" max="1031" width="14.7109375" style="74" customWidth="1"/>
    <col min="1032" max="1281" width="9.140625" style="74"/>
    <col min="1282" max="1282" width="7.85546875" style="74" customWidth="1"/>
    <col min="1283" max="1283" width="14.7109375" style="74" customWidth="1"/>
    <col min="1284" max="1284" width="14.28515625" style="74" customWidth="1"/>
    <col min="1285" max="1287" width="14.7109375" style="74" customWidth="1"/>
    <col min="1288" max="1537" width="9.140625" style="74"/>
    <col min="1538" max="1538" width="7.85546875" style="74" customWidth="1"/>
    <col min="1539" max="1539" width="14.7109375" style="74" customWidth="1"/>
    <col min="1540" max="1540" width="14.28515625" style="74" customWidth="1"/>
    <col min="1541" max="1543" width="14.7109375" style="74" customWidth="1"/>
    <col min="1544" max="1793" width="9.140625" style="74"/>
    <col min="1794" max="1794" width="7.85546875" style="74" customWidth="1"/>
    <col min="1795" max="1795" width="14.7109375" style="74" customWidth="1"/>
    <col min="1796" max="1796" width="14.28515625" style="74" customWidth="1"/>
    <col min="1797" max="1799" width="14.7109375" style="74" customWidth="1"/>
    <col min="1800" max="2049" width="9.140625" style="74"/>
    <col min="2050" max="2050" width="7.85546875" style="74" customWidth="1"/>
    <col min="2051" max="2051" width="14.7109375" style="74" customWidth="1"/>
    <col min="2052" max="2052" width="14.28515625" style="74" customWidth="1"/>
    <col min="2053" max="2055" width="14.7109375" style="74" customWidth="1"/>
    <col min="2056" max="2305" width="9.140625" style="74"/>
    <col min="2306" max="2306" width="7.85546875" style="74" customWidth="1"/>
    <col min="2307" max="2307" width="14.7109375" style="74" customWidth="1"/>
    <col min="2308" max="2308" width="14.28515625" style="74" customWidth="1"/>
    <col min="2309" max="2311" width="14.7109375" style="74" customWidth="1"/>
    <col min="2312" max="2561" width="9.140625" style="74"/>
    <col min="2562" max="2562" width="7.85546875" style="74" customWidth="1"/>
    <col min="2563" max="2563" width="14.7109375" style="74" customWidth="1"/>
    <col min="2564" max="2564" width="14.28515625" style="74" customWidth="1"/>
    <col min="2565" max="2567" width="14.7109375" style="74" customWidth="1"/>
    <col min="2568" max="2817" width="9.140625" style="74"/>
    <col min="2818" max="2818" width="7.85546875" style="74" customWidth="1"/>
    <col min="2819" max="2819" width="14.7109375" style="74" customWidth="1"/>
    <col min="2820" max="2820" width="14.28515625" style="74" customWidth="1"/>
    <col min="2821" max="2823" width="14.7109375" style="74" customWidth="1"/>
    <col min="2824" max="3073" width="9.140625" style="74"/>
    <col min="3074" max="3074" width="7.85546875" style="74" customWidth="1"/>
    <col min="3075" max="3075" width="14.7109375" style="74" customWidth="1"/>
    <col min="3076" max="3076" width="14.28515625" style="74" customWidth="1"/>
    <col min="3077" max="3079" width="14.7109375" style="74" customWidth="1"/>
    <col min="3080" max="3329" width="9.140625" style="74"/>
    <col min="3330" max="3330" width="7.85546875" style="74" customWidth="1"/>
    <col min="3331" max="3331" width="14.7109375" style="74" customWidth="1"/>
    <col min="3332" max="3332" width="14.28515625" style="74" customWidth="1"/>
    <col min="3333" max="3335" width="14.7109375" style="74" customWidth="1"/>
    <col min="3336" max="3585" width="9.140625" style="74"/>
    <col min="3586" max="3586" width="7.85546875" style="74" customWidth="1"/>
    <col min="3587" max="3587" width="14.7109375" style="74" customWidth="1"/>
    <col min="3588" max="3588" width="14.28515625" style="74" customWidth="1"/>
    <col min="3589" max="3591" width="14.7109375" style="74" customWidth="1"/>
    <col min="3592" max="3841" width="9.140625" style="74"/>
    <col min="3842" max="3842" width="7.85546875" style="74" customWidth="1"/>
    <col min="3843" max="3843" width="14.7109375" style="74" customWidth="1"/>
    <col min="3844" max="3844" width="14.28515625" style="74" customWidth="1"/>
    <col min="3845" max="3847" width="14.7109375" style="74" customWidth="1"/>
    <col min="3848" max="4097" width="9.140625" style="74"/>
    <col min="4098" max="4098" width="7.85546875" style="74" customWidth="1"/>
    <col min="4099" max="4099" width="14.7109375" style="74" customWidth="1"/>
    <col min="4100" max="4100" width="14.28515625" style="74" customWidth="1"/>
    <col min="4101" max="4103" width="14.7109375" style="74" customWidth="1"/>
    <col min="4104" max="4353" width="9.140625" style="74"/>
    <col min="4354" max="4354" width="7.85546875" style="74" customWidth="1"/>
    <col min="4355" max="4355" width="14.7109375" style="74" customWidth="1"/>
    <col min="4356" max="4356" width="14.28515625" style="74" customWidth="1"/>
    <col min="4357" max="4359" width="14.7109375" style="74" customWidth="1"/>
    <col min="4360" max="4609" width="9.140625" style="74"/>
    <col min="4610" max="4610" width="7.85546875" style="74" customWidth="1"/>
    <col min="4611" max="4611" width="14.7109375" style="74" customWidth="1"/>
    <col min="4612" max="4612" width="14.28515625" style="74" customWidth="1"/>
    <col min="4613" max="4615" width="14.7109375" style="74" customWidth="1"/>
    <col min="4616" max="4865" width="9.140625" style="74"/>
    <col min="4866" max="4866" width="7.85546875" style="74" customWidth="1"/>
    <col min="4867" max="4867" width="14.7109375" style="74" customWidth="1"/>
    <col min="4868" max="4868" width="14.28515625" style="74" customWidth="1"/>
    <col min="4869" max="4871" width="14.7109375" style="74" customWidth="1"/>
    <col min="4872" max="5121" width="9.140625" style="74"/>
    <col min="5122" max="5122" width="7.85546875" style="74" customWidth="1"/>
    <col min="5123" max="5123" width="14.7109375" style="74" customWidth="1"/>
    <col min="5124" max="5124" width="14.28515625" style="74" customWidth="1"/>
    <col min="5125" max="5127" width="14.7109375" style="74" customWidth="1"/>
    <col min="5128" max="5377" width="9.140625" style="74"/>
    <col min="5378" max="5378" width="7.85546875" style="74" customWidth="1"/>
    <col min="5379" max="5379" width="14.7109375" style="74" customWidth="1"/>
    <col min="5380" max="5380" width="14.28515625" style="74" customWidth="1"/>
    <col min="5381" max="5383" width="14.7109375" style="74" customWidth="1"/>
    <col min="5384" max="5633" width="9.140625" style="74"/>
    <col min="5634" max="5634" width="7.85546875" style="74" customWidth="1"/>
    <col min="5635" max="5635" width="14.7109375" style="74" customWidth="1"/>
    <col min="5636" max="5636" width="14.28515625" style="74" customWidth="1"/>
    <col min="5637" max="5639" width="14.7109375" style="74" customWidth="1"/>
    <col min="5640" max="5889" width="9.140625" style="74"/>
    <col min="5890" max="5890" width="7.85546875" style="74" customWidth="1"/>
    <col min="5891" max="5891" width="14.7109375" style="74" customWidth="1"/>
    <col min="5892" max="5892" width="14.28515625" style="74" customWidth="1"/>
    <col min="5893" max="5895" width="14.7109375" style="74" customWidth="1"/>
    <col min="5896" max="6145" width="9.140625" style="74"/>
    <col min="6146" max="6146" width="7.85546875" style="74" customWidth="1"/>
    <col min="6147" max="6147" width="14.7109375" style="74" customWidth="1"/>
    <col min="6148" max="6148" width="14.28515625" style="74" customWidth="1"/>
    <col min="6149" max="6151" width="14.7109375" style="74" customWidth="1"/>
    <col min="6152" max="6401" width="9.140625" style="74"/>
    <col min="6402" max="6402" width="7.85546875" style="74" customWidth="1"/>
    <col min="6403" max="6403" width="14.7109375" style="74" customWidth="1"/>
    <col min="6404" max="6404" width="14.28515625" style="74" customWidth="1"/>
    <col min="6405" max="6407" width="14.7109375" style="74" customWidth="1"/>
    <col min="6408" max="6657" width="9.140625" style="74"/>
    <col min="6658" max="6658" width="7.85546875" style="74" customWidth="1"/>
    <col min="6659" max="6659" width="14.7109375" style="74" customWidth="1"/>
    <col min="6660" max="6660" width="14.28515625" style="74" customWidth="1"/>
    <col min="6661" max="6663" width="14.7109375" style="74" customWidth="1"/>
    <col min="6664" max="6913" width="9.140625" style="74"/>
    <col min="6914" max="6914" width="7.85546875" style="74" customWidth="1"/>
    <col min="6915" max="6915" width="14.7109375" style="74" customWidth="1"/>
    <col min="6916" max="6916" width="14.28515625" style="74" customWidth="1"/>
    <col min="6917" max="6919" width="14.7109375" style="74" customWidth="1"/>
    <col min="6920" max="7169" width="9.140625" style="74"/>
    <col min="7170" max="7170" width="7.85546875" style="74" customWidth="1"/>
    <col min="7171" max="7171" width="14.7109375" style="74" customWidth="1"/>
    <col min="7172" max="7172" width="14.28515625" style="74" customWidth="1"/>
    <col min="7173" max="7175" width="14.7109375" style="74" customWidth="1"/>
    <col min="7176" max="7425" width="9.140625" style="74"/>
    <col min="7426" max="7426" width="7.85546875" style="74" customWidth="1"/>
    <col min="7427" max="7427" width="14.7109375" style="74" customWidth="1"/>
    <col min="7428" max="7428" width="14.28515625" style="74" customWidth="1"/>
    <col min="7429" max="7431" width="14.7109375" style="74" customWidth="1"/>
    <col min="7432" max="7681" width="9.140625" style="74"/>
    <col min="7682" max="7682" width="7.85546875" style="74" customWidth="1"/>
    <col min="7683" max="7683" width="14.7109375" style="74" customWidth="1"/>
    <col min="7684" max="7684" width="14.28515625" style="74" customWidth="1"/>
    <col min="7685" max="7687" width="14.7109375" style="74" customWidth="1"/>
    <col min="7688" max="7937" width="9.140625" style="74"/>
    <col min="7938" max="7938" width="7.85546875" style="74" customWidth="1"/>
    <col min="7939" max="7939" width="14.7109375" style="74" customWidth="1"/>
    <col min="7940" max="7940" width="14.28515625" style="74" customWidth="1"/>
    <col min="7941" max="7943" width="14.7109375" style="74" customWidth="1"/>
    <col min="7944" max="8193" width="9.140625" style="74"/>
    <col min="8194" max="8194" width="7.85546875" style="74" customWidth="1"/>
    <col min="8195" max="8195" width="14.7109375" style="74" customWidth="1"/>
    <col min="8196" max="8196" width="14.28515625" style="74" customWidth="1"/>
    <col min="8197" max="8199" width="14.7109375" style="74" customWidth="1"/>
    <col min="8200" max="8449" width="9.140625" style="74"/>
    <col min="8450" max="8450" width="7.85546875" style="74" customWidth="1"/>
    <col min="8451" max="8451" width="14.7109375" style="74" customWidth="1"/>
    <col min="8452" max="8452" width="14.28515625" style="74" customWidth="1"/>
    <col min="8453" max="8455" width="14.7109375" style="74" customWidth="1"/>
    <col min="8456" max="8705" width="9.140625" style="74"/>
    <col min="8706" max="8706" width="7.85546875" style="74" customWidth="1"/>
    <col min="8707" max="8707" width="14.7109375" style="74" customWidth="1"/>
    <col min="8708" max="8708" width="14.28515625" style="74" customWidth="1"/>
    <col min="8709" max="8711" width="14.7109375" style="74" customWidth="1"/>
    <col min="8712" max="8961" width="9.140625" style="74"/>
    <col min="8962" max="8962" width="7.85546875" style="74" customWidth="1"/>
    <col min="8963" max="8963" width="14.7109375" style="74" customWidth="1"/>
    <col min="8964" max="8964" width="14.28515625" style="74" customWidth="1"/>
    <col min="8965" max="8967" width="14.7109375" style="74" customWidth="1"/>
    <col min="8968" max="9217" width="9.140625" style="74"/>
    <col min="9218" max="9218" width="7.85546875" style="74" customWidth="1"/>
    <col min="9219" max="9219" width="14.7109375" style="74" customWidth="1"/>
    <col min="9220" max="9220" width="14.28515625" style="74" customWidth="1"/>
    <col min="9221" max="9223" width="14.7109375" style="74" customWidth="1"/>
    <col min="9224" max="9473" width="9.140625" style="74"/>
    <col min="9474" max="9474" width="7.85546875" style="74" customWidth="1"/>
    <col min="9475" max="9475" width="14.7109375" style="74" customWidth="1"/>
    <col min="9476" max="9476" width="14.28515625" style="74" customWidth="1"/>
    <col min="9477" max="9479" width="14.7109375" style="74" customWidth="1"/>
    <col min="9480" max="9729" width="9.140625" style="74"/>
    <col min="9730" max="9730" width="7.85546875" style="74" customWidth="1"/>
    <col min="9731" max="9731" width="14.7109375" style="74" customWidth="1"/>
    <col min="9732" max="9732" width="14.28515625" style="74" customWidth="1"/>
    <col min="9733" max="9735" width="14.7109375" style="74" customWidth="1"/>
    <col min="9736" max="9985" width="9.140625" style="74"/>
    <col min="9986" max="9986" width="7.85546875" style="74" customWidth="1"/>
    <col min="9987" max="9987" width="14.7109375" style="74" customWidth="1"/>
    <col min="9988" max="9988" width="14.28515625" style="74" customWidth="1"/>
    <col min="9989" max="9991" width="14.7109375" style="74" customWidth="1"/>
    <col min="9992" max="10241" width="9.140625" style="74"/>
    <col min="10242" max="10242" width="7.85546875" style="74" customWidth="1"/>
    <col min="10243" max="10243" width="14.7109375" style="74" customWidth="1"/>
    <col min="10244" max="10244" width="14.28515625" style="74" customWidth="1"/>
    <col min="10245" max="10247" width="14.7109375" style="74" customWidth="1"/>
    <col min="10248" max="10497" width="9.140625" style="74"/>
    <col min="10498" max="10498" width="7.85546875" style="74" customWidth="1"/>
    <col min="10499" max="10499" width="14.7109375" style="74" customWidth="1"/>
    <col min="10500" max="10500" width="14.28515625" style="74" customWidth="1"/>
    <col min="10501" max="10503" width="14.7109375" style="74" customWidth="1"/>
    <col min="10504" max="10753" width="9.140625" style="74"/>
    <col min="10754" max="10754" width="7.85546875" style="74" customWidth="1"/>
    <col min="10755" max="10755" width="14.7109375" style="74" customWidth="1"/>
    <col min="10756" max="10756" width="14.28515625" style="74" customWidth="1"/>
    <col min="10757" max="10759" width="14.7109375" style="74" customWidth="1"/>
    <col min="10760" max="11009" width="9.140625" style="74"/>
    <col min="11010" max="11010" width="7.85546875" style="74" customWidth="1"/>
    <col min="11011" max="11011" width="14.7109375" style="74" customWidth="1"/>
    <col min="11012" max="11012" width="14.28515625" style="74" customWidth="1"/>
    <col min="11013" max="11015" width="14.7109375" style="74" customWidth="1"/>
    <col min="11016" max="11265" width="9.140625" style="74"/>
    <col min="11266" max="11266" width="7.85546875" style="74" customWidth="1"/>
    <col min="11267" max="11267" width="14.7109375" style="74" customWidth="1"/>
    <col min="11268" max="11268" width="14.28515625" style="74" customWidth="1"/>
    <col min="11269" max="11271" width="14.7109375" style="74" customWidth="1"/>
    <col min="11272" max="11521" width="9.140625" style="74"/>
    <col min="11522" max="11522" width="7.85546875" style="74" customWidth="1"/>
    <col min="11523" max="11523" width="14.7109375" style="74" customWidth="1"/>
    <col min="11524" max="11524" width="14.28515625" style="74" customWidth="1"/>
    <col min="11525" max="11527" width="14.7109375" style="74" customWidth="1"/>
    <col min="11528" max="11777" width="9.140625" style="74"/>
    <col min="11778" max="11778" width="7.85546875" style="74" customWidth="1"/>
    <col min="11779" max="11779" width="14.7109375" style="74" customWidth="1"/>
    <col min="11780" max="11780" width="14.28515625" style="74" customWidth="1"/>
    <col min="11781" max="11783" width="14.7109375" style="74" customWidth="1"/>
    <col min="11784" max="12033" width="9.140625" style="74"/>
    <col min="12034" max="12034" width="7.85546875" style="74" customWidth="1"/>
    <col min="12035" max="12035" width="14.7109375" style="74" customWidth="1"/>
    <col min="12036" max="12036" width="14.28515625" style="74" customWidth="1"/>
    <col min="12037" max="12039" width="14.7109375" style="74" customWidth="1"/>
    <col min="12040" max="12289" width="9.140625" style="74"/>
    <col min="12290" max="12290" width="7.85546875" style="74" customWidth="1"/>
    <col min="12291" max="12291" width="14.7109375" style="74" customWidth="1"/>
    <col min="12292" max="12292" width="14.28515625" style="74" customWidth="1"/>
    <col min="12293" max="12295" width="14.7109375" style="74" customWidth="1"/>
    <col min="12296" max="12545" width="9.140625" style="74"/>
    <col min="12546" max="12546" width="7.85546875" style="74" customWidth="1"/>
    <col min="12547" max="12547" width="14.7109375" style="74" customWidth="1"/>
    <col min="12548" max="12548" width="14.28515625" style="74" customWidth="1"/>
    <col min="12549" max="12551" width="14.7109375" style="74" customWidth="1"/>
    <col min="12552" max="12801" width="9.140625" style="74"/>
    <col min="12802" max="12802" width="7.85546875" style="74" customWidth="1"/>
    <col min="12803" max="12803" width="14.7109375" style="74" customWidth="1"/>
    <col min="12804" max="12804" width="14.28515625" style="74" customWidth="1"/>
    <col min="12805" max="12807" width="14.7109375" style="74" customWidth="1"/>
    <col min="12808" max="13057" width="9.140625" style="74"/>
    <col min="13058" max="13058" width="7.85546875" style="74" customWidth="1"/>
    <col min="13059" max="13059" width="14.7109375" style="74" customWidth="1"/>
    <col min="13060" max="13060" width="14.28515625" style="74" customWidth="1"/>
    <col min="13061" max="13063" width="14.7109375" style="74" customWidth="1"/>
    <col min="13064" max="13313" width="9.140625" style="74"/>
    <col min="13314" max="13314" width="7.85546875" style="74" customWidth="1"/>
    <col min="13315" max="13315" width="14.7109375" style="74" customWidth="1"/>
    <col min="13316" max="13316" width="14.28515625" style="74" customWidth="1"/>
    <col min="13317" max="13319" width="14.7109375" style="74" customWidth="1"/>
    <col min="13320" max="13569" width="9.140625" style="74"/>
    <col min="13570" max="13570" width="7.85546875" style="74" customWidth="1"/>
    <col min="13571" max="13571" width="14.7109375" style="74" customWidth="1"/>
    <col min="13572" max="13572" width="14.28515625" style="74" customWidth="1"/>
    <col min="13573" max="13575" width="14.7109375" style="74" customWidth="1"/>
    <col min="13576" max="13825" width="9.140625" style="74"/>
    <col min="13826" max="13826" width="7.85546875" style="74" customWidth="1"/>
    <col min="13827" max="13827" width="14.7109375" style="74" customWidth="1"/>
    <col min="13828" max="13828" width="14.28515625" style="74" customWidth="1"/>
    <col min="13829" max="13831" width="14.7109375" style="74" customWidth="1"/>
    <col min="13832" max="14081" width="9.140625" style="74"/>
    <col min="14082" max="14082" width="7.85546875" style="74" customWidth="1"/>
    <col min="14083" max="14083" width="14.7109375" style="74" customWidth="1"/>
    <col min="14084" max="14084" width="14.28515625" style="74" customWidth="1"/>
    <col min="14085" max="14087" width="14.7109375" style="74" customWidth="1"/>
    <col min="14088" max="14337" width="9.140625" style="74"/>
    <col min="14338" max="14338" width="7.85546875" style="74" customWidth="1"/>
    <col min="14339" max="14339" width="14.7109375" style="74" customWidth="1"/>
    <col min="14340" max="14340" width="14.28515625" style="74" customWidth="1"/>
    <col min="14341" max="14343" width="14.7109375" style="74" customWidth="1"/>
    <col min="14344" max="14593" width="9.140625" style="74"/>
    <col min="14594" max="14594" width="7.85546875" style="74" customWidth="1"/>
    <col min="14595" max="14595" width="14.7109375" style="74" customWidth="1"/>
    <col min="14596" max="14596" width="14.28515625" style="74" customWidth="1"/>
    <col min="14597" max="14599" width="14.7109375" style="74" customWidth="1"/>
    <col min="14600" max="14849" width="9.140625" style="74"/>
    <col min="14850" max="14850" width="7.85546875" style="74" customWidth="1"/>
    <col min="14851" max="14851" width="14.7109375" style="74" customWidth="1"/>
    <col min="14852" max="14852" width="14.28515625" style="74" customWidth="1"/>
    <col min="14853" max="14855" width="14.7109375" style="74" customWidth="1"/>
    <col min="14856" max="15105" width="9.140625" style="74"/>
    <col min="15106" max="15106" width="7.85546875" style="74" customWidth="1"/>
    <col min="15107" max="15107" width="14.7109375" style="74" customWidth="1"/>
    <col min="15108" max="15108" width="14.28515625" style="74" customWidth="1"/>
    <col min="15109" max="15111" width="14.7109375" style="74" customWidth="1"/>
    <col min="15112" max="15361" width="9.140625" style="74"/>
    <col min="15362" max="15362" width="7.85546875" style="74" customWidth="1"/>
    <col min="15363" max="15363" width="14.7109375" style="74" customWidth="1"/>
    <col min="15364" max="15364" width="14.28515625" style="74" customWidth="1"/>
    <col min="15365" max="15367" width="14.7109375" style="74" customWidth="1"/>
    <col min="15368" max="15617" width="9.140625" style="74"/>
    <col min="15618" max="15618" width="7.85546875" style="74" customWidth="1"/>
    <col min="15619" max="15619" width="14.7109375" style="74" customWidth="1"/>
    <col min="15620" max="15620" width="14.28515625" style="74" customWidth="1"/>
    <col min="15621" max="15623" width="14.7109375" style="74" customWidth="1"/>
    <col min="15624" max="15873" width="9.140625" style="74"/>
    <col min="15874" max="15874" width="7.85546875" style="74" customWidth="1"/>
    <col min="15875" max="15875" width="14.7109375" style="74" customWidth="1"/>
    <col min="15876" max="15876" width="14.28515625" style="74" customWidth="1"/>
    <col min="15877" max="15879" width="14.7109375" style="74" customWidth="1"/>
    <col min="15880" max="16129" width="9.140625" style="74"/>
    <col min="16130" max="16130" width="7.85546875" style="74" customWidth="1"/>
    <col min="16131" max="16131" width="14.7109375" style="74" customWidth="1"/>
    <col min="16132" max="16132" width="14.28515625" style="74" customWidth="1"/>
    <col min="16133" max="16135" width="14.7109375" style="74" customWidth="1"/>
    <col min="16136" max="16384" width="9.140625" style="74"/>
  </cols>
  <sheetData>
    <row r="1" spans="1:13" x14ac:dyDescent="0.25">
      <c r="A1" s="61"/>
      <c r="B1" s="61"/>
      <c r="C1" s="61"/>
      <c r="D1" s="61"/>
      <c r="E1" s="61"/>
      <c r="F1" s="61"/>
      <c r="G1" s="62"/>
    </row>
    <row r="2" spans="1:13" x14ac:dyDescent="0.25">
      <c r="A2" s="61"/>
      <c r="B2" s="61"/>
      <c r="C2" s="61"/>
      <c r="D2" s="61"/>
      <c r="E2" s="61"/>
      <c r="F2" s="63"/>
      <c r="G2" s="64"/>
    </row>
    <row r="3" spans="1:13" x14ac:dyDescent="0.25">
      <c r="A3" s="61"/>
      <c r="B3" s="61"/>
      <c r="C3" s="61"/>
      <c r="D3" s="61"/>
      <c r="E3" s="61"/>
      <c r="F3" s="63"/>
      <c r="G3" s="64"/>
    </row>
    <row r="4" spans="1:13" ht="21" x14ac:dyDescent="0.35">
      <c r="A4" s="61"/>
      <c r="B4" s="112" t="s">
        <v>48</v>
      </c>
      <c r="C4" s="61"/>
      <c r="D4" s="61"/>
      <c r="E4" s="65"/>
      <c r="F4" s="66"/>
      <c r="G4" s="112"/>
      <c r="K4" s="103"/>
      <c r="L4" s="102"/>
    </row>
    <row r="5" spans="1:13" x14ac:dyDescent="0.25">
      <c r="A5" s="61"/>
      <c r="B5" s="61"/>
      <c r="C5" s="61"/>
      <c r="D5" s="61"/>
      <c r="E5" s="61"/>
      <c r="F5" s="66"/>
      <c r="G5" s="61"/>
      <c r="K5" s="101"/>
      <c r="L5" s="102"/>
    </row>
    <row r="6" spans="1:13" x14ac:dyDescent="0.25">
      <c r="A6" s="61"/>
      <c r="B6" s="67" t="s">
        <v>50</v>
      </c>
      <c r="C6" s="68"/>
      <c r="D6" s="69"/>
      <c r="E6" s="70">
        <v>43466</v>
      </c>
      <c r="F6" s="71"/>
      <c r="G6" s="61"/>
      <c r="K6" s="89"/>
      <c r="L6" s="89"/>
    </row>
    <row r="7" spans="1:13" x14ac:dyDescent="0.25">
      <c r="A7" s="61"/>
      <c r="B7" s="72" t="s">
        <v>51</v>
      </c>
      <c r="C7" s="73"/>
      <c r="E7" s="75">
        <v>116</v>
      </c>
      <c r="F7" s="76" t="s">
        <v>52</v>
      </c>
      <c r="G7" s="61"/>
      <c r="K7" s="91"/>
      <c r="L7" s="91"/>
    </row>
    <row r="8" spans="1:13" x14ac:dyDescent="0.25">
      <c r="A8" s="61"/>
      <c r="B8" s="72" t="s">
        <v>67</v>
      </c>
      <c r="C8" s="73"/>
      <c r="D8" s="100">
        <f>E6-1</f>
        <v>43465</v>
      </c>
      <c r="E8" s="88">
        <f>26349.11*1.025</f>
        <v>27007.837749999999</v>
      </c>
      <c r="F8" s="76" t="s">
        <v>54</v>
      </c>
      <c r="G8" s="61"/>
      <c r="K8" s="91"/>
      <c r="L8" s="91"/>
    </row>
    <row r="9" spans="1:13" x14ac:dyDescent="0.25">
      <c r="A9" s="61"/>
      <c r="B9" s="72" t="s">
        <v>68</v>
      </c>
      <c r="C9" s="73"/>
      <c r="D9" s="100">
        <f>EDATE(D8,E7)</f>
        <v>46996</v>
      </c>
      <c r="E9" s="88">
        <v>0</v>
      </c>
      <c r="F9" s="76" t="s">
        <v>54</v>
      </c>
      <c r="G9" s="131"/>
      <c r="K9" s="91"/>
      <c r="L9" s="91"/>
    </row>
    <row r="10" spans="1:13" x14ac:dyDescent="0.25">
      <c r="A10" s="61"/>
      <c r="B10" s="72" t="s">
        <v>56</v>
      </c>
      <c r="C10" s="73"/>
      <c r="E10" s="132">
        <v>1</v>
      </c>
      <c r="F10" s="76"/>
      <c r="G10" s="61"/>
      <c r="K10" s="92"/>
      <c r="L10" s="92"/>
    </row>
    <row r="11" spans="1:13" x14ac:dyDescent="0.25">
      <c r="A11" s="61"/>
      <c r="B11" s="78" t="s">
        <v>59</v>
      </c>
      <c r="C11" s="79"/>
      <c r="D11" s="80"/>
      <c r="E11" s="81">
        <v>4.7E-2</v>
      </c>
      <c r="F11" s="82"/>
      <c r="G11" s="83"/>
      <c r="K11" s="91"/>
      <c r="L11" s="91"/>
      <c r="M11" s="92"/>
    </row>
    <row r="12" spans="1:13" x14ac:dyDescent="0.25">
      <c r="A12" s="61"/>
      <c r="B12" s="75"/>
      <c r="C12" s="73"/>
      <c r="E12" s="84"/>
      <c r="F12" s="75"/>
      <c r="G12" s="83"/>
      <c r="K12" s="91"/>
      <c r="L12" s="91"/>
      <c r="M12" s="92"/>
    </row>
    <row r="13" spans="1:13" x14ac:dyDescent="0.25">
      <c r="K13" s="91"/>
      <c r="L13" s="91"/>
      <c r="M13" s="92"/>
    </row>
    <row r="14" spans="1:13" ht="15.75" thickBot="1" x14ac:dyDescent="0.3">
      <c r="A14" s="85" t="s">
        <v>60</v>
      </c>
      <c r="B14" s="85" t="s">
        <v>61</v>
      </c>
      <c r="C14" s="85" t="s">
        <v>62</v>
      </c>
      <c r="D14" s="85" t="s">
        <v>63</v>
      </c>
      <c r="E14" s="85" t="s">
        <v>64</v>
      </c>
      <c r="F14" s="85" t="s">
        <v>65</v>
      </c>
      <c r="G14" s="85" t="s">
        <v>66</v>
      </c>
      <c r="K14" s="91"/>
      <c r="L14" s="91"/>
      <c r="M14" s="92"/>
    </row>
    <row r="15" spans="1:13" x14ac:dyDescent="0.25">
      <c r="A15" s="86">
        <f>E6</f>
        <v>43466</v>
      </c>
      <c r="B15" s="73">
        <v>1</v>
      </c>
      <c r="C15" s="66">
        <f>E8</f>
        <v>27007.837749999999</v>
      </c>
      <c r="D15" s="87">
        <f>ROUND(C15*$E$11/12,2)</f>
        <v>105.78</v>
      </c>
      <c r="E15" s="87">
        <f>PPMT($E$11/12,B15,$E$7,-$E$8,$E$9,0)</f>
        <v>184.37501383011821</v>
      </c>
      <c r="F15" s="87">
        <f>ROUND(PMT($E$11/12,E7,-E8,E9),2)</f>
        <v>290.16000000000003</v>
      </c>
      <c r="G15" s="87">
        <f>C15-E15</f>
        <v>26823.46273616988</v>
      </c>
      <c r="K15" s="91"/>
      <c r="L15" s="91"/>
      <c r="M15" s="92"/>
    </row>
    <row r="16" spans="1:13" x14ac:dyDescent="0.25">
      <c r="A16" s="86">
        <f>EDATE(A15,1)</f>
        <v>43497</v>
      </c>
      <c r="B16" s="73">
        <v>2</v>
      </c>
      <c r="C16" s="66">
        <f>G15</f>
        <v>26823.46273616988</v>
      </c>
      <c r="D16" s="87">
        <f t="shared" ref="D16:D73" si="0">ROUND(C16*$E$11/12,2)</f>
        <v>105.06</v>
      </c>
      <c r="E16" s="87">
        <f t="shared" ref="E16:E79" si="1">PPMT($E$11/12,B16,$E$7,-$E$8,$E$9,0)</f>
        <v>185.09714930095285</v>
      </c>
      <c r="F16" s="87">
        <f>F15</f>
        <v>290.16000000000003</v>
      </c>
      <c r="G16" s="87">
        <f t="shared" ref="G16:G73" si="2">C16-E16</f>
        <v>26638.365586868927</v>
      </c>
      <c r="K16" s="91"/>
      <c r="L16" s="91"/>
      <c r="M16" s="92"/>
    </row>
    <row r="17" spans="1:13" x14ac:dyDescent="0.25">
      <c r="A17" s="86">
        <f>EDATE(A16,1)</f>
        <v>43525</v>
      </c>
      <c r="B17" s="73">
        <v>3</v>
      </c>
      <c r="C17" s="66">
        <f>G16</f>
        <v>26638.365586868927</v>
      </c>
      <c r="D17" s="87">
        <f t="shared" si="0"/>
        <v>104.33</v>
      </c>
      <c r="E17" s="87">
        <f t="shared" si="1"/>
        <v>185.82211313571489</v>
      </c>
      <c r="F17" s="87">
        <f t="shared" ref="F17:F80" si="3">F16</f>
        <v>290.16000000000003</v>
      </c>
      <c r="G17" s="87">
        <f t="shared" si="2"/>
        <v>26452.543473733214</v>
      </c>
      <c r="K17" s="91"/>
      <c r="L17" s="91"/>
      <c r="M17" s="92"/>
    </row>
    <row r="18" spans="1:13" x14ac:dyDescent="0.25">
      <c r="A18" s="86">
        <f t="shared" ref="A18:A81" si="4">EDATE(A17,1)</f>
        <v>43556</v>
      </c>
      <c r="B18" s="73">
        <v>4</v>
      </c>
      <c r="C18" s="66">
        <f t="shared" ref="C18:C73" si="5">G17</f>
        <v>26452.543473733214</v>
      </c>
      <c r="D18" s="87">
        <f t="shared" si="0"/>
        <v>103.61</v>
      </c>
      <c r="E18" s="87">
        <f t="shared" si="1"/>
        <v>186.5499164121631</v>
      </c>
      <c r="F18" s="87">
        <f t="shared" si="3"/>
        <v>290.16000000000003</v>
      </c>
      <c r="G18" s="87">
        <f t="shared" si="2"/>
        <v>26265.99355732105</v>
      </c>
      <c r="K18" s="91"/>
      <c r="L18" s="91"/>
      <c r="M18" s="92"/>
    </row>
    <row r="19" spans="1:13" x14ac:dyDescent="0.25">
      <c r="A19" s="86">
        <f t="shared" si="4"/>
        <v>43586</v>
      </c>
      <c r="B19" s="73">
        <v>5</v>
      </c>
      <c r="C19" s="66">
        <f t="shared" si="5"/>
        <v>26265.99355732105</v>
      </c>
      <c r="D19" s="87">
        <f t="shared" si="0"/>
        <v>102.88</v>
      </c>
      <c r="E19" s="87">
        <f t="shared" si="1"/>
        <v>187.28057025144409</v>
      </c>
      <c r="F19" s="87">
        <f t="shared" si="3"/>
        <v>290.16000000000003</v>
      </c>
      <c r="G19" s="87">
        <f t="shared" si="2"/>
        <v>26078.712987069604</v>
      </c>
      <c r="K19" s="91"/>
      <c r="L19" s="91"/>
      <c r="M19" s="92"/>
    </row>
    <row r="20" spans="1:13" x14ac:dyDescent="0.25">
      <c r="A20" s="86">
        <f t="shared" si="4"/>
        <v>43617</v>
      </c>
      <c r="B20" s="73">
        <v>6</v>
      </c>
      <c r="C20" s="66">
        <f t="shared" si="5"/>
        <v>26078.712987069604</v>
      </c>
      <c r="D20" s="87">
        <f t="shared" si="0"/>
        <v>102.14</v>
      </c>
      <c r="E20" s="87">
        <f t="shared" si="1"/>
        <v>188.01408581826223</v>
      </c>
      <c r="F20" s="87">
        <f t="shared" si="3"/>
        <v>290.16000000000003</v>
      </c>
      <c r="G20" s="87">
        <f t="shared" si="2"/>
        <v>25890.69890125134</v>
      </c>
      <c r="K20" s="91"/>
      <c r="L20" s="91"/>
      <c r="M20" s="92"/>
    </row>
    <row r="21" spans="1:13" x14ac:dyDescent="0.25">
      <c r="A21" s="86">
        <f t="shared" si="4"/>
        <v>43647</v>
      </c>
      <c r="B21" s="73">
        <v>7</v>
      </c>
      <c r="C21" s="66">
        <f t="shared" si="5"/>
        <v>25890.69890125134</v>
      </c>
      <c r="D21" s="87">
        <f t="shared" si="0"/>
        <v>101.41</v>
      </c>
      <c r="E21" s="87">
        <f t="shared" si="1"/>
        <v>188.75047432105043</v>
      </c>
      <c r="F21" s="87">
        <f t="shared" si="3"/>
        <v>290.16000000000003</v>
      </c>
      <c r="G21" s="87">
        <f t="shared" si="2"/>
        <v>25701.948426930288</v>
      </c>
      <c r="K21" s="91"/>
      <c r="L21" s="91"/>
      <c r="M21" s="92"/>
    </row>
    <row r="22" spans="1:13" x14ac:dyDescent="0.25">
      <c r="A22" s="86">
        <f>EDATE(A21,1)</f>
        <v>43678</v>
      </c>
      <c r="B22" s="73">
        <v>8</v>
      </c>
      <c r="C22" s="66">
        <f t="shared" si="5"/>
        <v>25701.948426930288</v>
      </c>
      <c r="D22" s="87">
        <f t="shared" si="0"/>
        <v>100.67</v>
      </c>
      <c r="E22" s="87">
        <f t="shared" si="1"/>
        <v>189.48974701214124</v>
      </c>
      <c r="F22" s="87">
        <f t="shared" si="3"/>
        <v>290.16000000000003</v>
      </c>
      <c r="G22" s="87">
        <f t="shared" si="2"/>
        <v>25512.458679918149</v>
      </c>
      <c r="K22" s="91"/>
      <c r="L22" s="91"/>
      <c r="M22" s="92"/>
    </row>
    <row r="23" spans="1:13" x14ac:dyDescent="0.25">
      <c r="A23" s="86">
        <f t="shared" si="4"/>
        <v>43709</v>
      </c>
      <c r="B23" s="73">
        <v>9</v>
      </c>
      <c r="C23" s="66">
        <f t="shared" si="5"/>
        <v>25512.458679918149</v>
      </c>
      <c r="D23" s="87">
        <f t="shared" si="0"/>
        <v>99.92</v>
      </c>
      <c r="E23" s="87">
        <f t="shared" si="1"/>
        <v>190.2319151879388</v>
      </c>
      <c r="F23" s="87">
        <f t="shared" si="3"/>
        <v>290.16000000000003</v>
      </c>
      <c r="G23" s="87">
        <f t="shared" si="2"/>
        <v>25322.226764730211</v>
      </c>
      <c r="K23" s="91"/>
      <c r="L23" s="91"/>
      <c r="M23" s="92"/>
    </row>
    <row r="24" spans="1:13" x14ac:dyDescent="0.25">
      <c r="A24" s="86">
        <f t="shared" si="4"/>
        <v>43739</v>
      </c>
      <c r="B24" s="73">
        <v>10</v>
      </c>
      <c r="C24" s="66">
        <f t="shared" si="5"/>
        <v>25322.226764730211</v>
      </c>
      <c r="D24" s="87">
        <f t="shared" si="0"/>
        <v>99.18</v>
      </c>
      <c r="E24" s="87">
        <f t="shared" si="1"/>
        <v>190.97699018909157</v>
      </c>
      <c r="F24" s="87">
        <f t="shared" si="3"/>
        <v>290.16000000000003</v>
      </c>
      <c r="G24" s="87">
        <f t="shared" si="2"/>
        <v>25131.24977454112</v>
      </c>
      <c r="K24" s="91"/>
      <c r="L24" s="91"/>
      <c r="M24" s="92"/>
    </row>
    <row r="25" spans="1:13" x14ac:dyDescent="0.25">
      <c r="A25" s="86">
        <f t="shared" si="4"/>
        <v>43770</v>
      </c>
      <c r="B25" s="73">
        <v>11</v>
      </c>
      <c r="C25" s="66">
        <f t="shared" si="5"/>
        <v>25131.24977454112</v>
      </c>
      <c r="D25" s="87">
        <f t="shared" si="0"/>
        <v>98.43</v>
      </c>
      <c r="E25" s="87">
        <f t="shared" si="1"/>
        <v>191.72498340066548</v>
      </c>
      <c r="F25" s="87">
        <f t="shared" si="3"/>
        <v>290.16000000000003</v>
      </c>
      <c r="G25" s="87">
        <f t="shared" si="2"/>
        <v>24939.524791140455</v>
      </c>
    </row>
    <row r="26" spans="1:13" x14ac:dyDescent="0.25">
      <c r="A26" s="86">
        <f t="shared" si="4"/>
        <v>43800</v>
      </c>
      <c r="B26" s="73">
        <v>12</v>
      </c>
      <c r="C26" s="66">
        <f t="shared" si="5"/>
        <v>24939.524791140455</v>
      </c>
      <c r="D26" s="87">
        <f t="shared" si="0"/>
        <v>97.68</v>
      </c>
      <c r="E26" s="87">
        <f t="shared" si="1"/>
        <v>192.47590625231808</v>
      </c>
      <c r="F26" s="87">
        <f t="shared" si="3"/>
        <v>290.16000000000003</v>
      </c>
      <c r="G26" s="87">
        <f t="shared" si="2"/>
        <v>24747.048884888136</v>
      </c>
    </row>
    <row r="27" spans="1:13" x14ac:dyDescent="0.25">
      <c r="A27" s="86">
        <f t="shared" si="4"/>
        <v>43831</v>
      </c>
      <c r="B27" s="73">
        <v>13</v>
      </c>
      <c r="C27" s="66">
        <f t="shared" si="5"/>
        <v>24747.048884888136</v>
      </c>
      <c r="D27" s="87">
        <f t="shared" si="0"/>
        <v>96.93</v>
      </c>
      <c r="E27" s="87">
        <f t="shared" si="1"/>
        <v>193.22977021847299</v>
      </c>
      <c r="F27" s="87">
        <f t="shared" si="3"/>
        <v>290.16000000000003</v>
      </c>
      <c r="G27" s="87">
        <f t="shared" si="2"/>
        <v>24553.819114669663</v>
      </c>
    </row>
    <row r="28" spans="1:13" x14ac:dyDescent="0.25">
      <c r="A28" s="86">
        <f t="shared" si="4"/>
        <v>43862</v>
      </c>
      <c r="B28" s="73">
        <v>14</v>
      </c>
      <c r="C28" s="66">
        <f t="shared" si="5"/>
        <v>24553.819114669663</v>
      </c>
      <c r="D28" s="87">
        <f t="shared" si="0"/>
        <v>96.17</v>
      </c>
      <c r="E28" s="87">
        <f t="shared" si="1"/>
        <v>193.98658681849537</v>
      </c>
      <c r="F28" s="87">
        <f t="shared" si="3"/>
        <v>290.16000000000003</v>
      </c>
      <c r="G28" s="87">
        <f t="shared" si="2"/>
        <v>24359.832527851166</v>
      </c>
    </row>
    <row r="29" spans="1:13" x14ac:dyDescent="0.25">
      <c r="A29" s="86">
        <f t="shared" si="4"/>
        <v>43891</v>
      </c>
      <c r="B29" s="73">
        <v>15</v>
      </c>
      <c r="C29" s="66">
        <f t="shared" si="5"/>
        <v>24359.832527851166</v>
      </c>
      <c r="D29" s="87">
        <f t="shared" si="0"/>
        <v>95.41</v>
      </c>
      <c r="E29" s="87">
        <f t="shared" si="1"/>
        <v>194.74636761686779</v>
      </c>
      <c r="F29" s="87">
        <f t="shared" si="3"/>
        <v>290.16000000000003</v>
      </c>
      <c r="G29" s="87">
        <f t="shared" si="2"/>
        <v>24165.086160234299</v>
      </c>
    </row>
    <row r="30" spans="1:13" x14ac:dyDescent="0.25">
      <c r="A30" s="86">
        <f t="shared" si="4"/>
        <v>43922</v>
      </c>
      <c r="B30" s="73">
        <v>16</v>
      </c>
      <c r="C30" s="66">
        <f t="shared" si="5"/>
        <v>24165.086160234299</v>
      </c>
      <c r="D30" s="87">
        <f t="shared" si="0"/>
        <v>94.65</v>
      </c>
      <c r="E30" s="87">
        <f t="shared" si="1"/>
        <v>195.50912422336717</v>
      </c>
      <c r="F30" s="87">
        <f t="shared" si="3"/>
        <v>290.16000000000003</v>
      </c>
      <c r="G30" s="87">
        <f t="shared" si="2"/>
        <v>23969.577036010931</v>
      </c>
    </row>
    <row r="31" spans="1:13" x14ac:dyDescent="0.25">
      <c r="A31" s="86">
        <f t="shared" si="4"/>
        <v>43952</v>
      </c>
      <c r="B31" s="73">
        <v>17</v>
      </c>
      <c r="C31" s="66">
        <f t="shared" si="5"/>
        <v>23969.577036010931</v>
      </c>
      <c r="D31" s="87">
        <f t="shared" si="0"/>
        <v>93.88</v>
      </c>
      <c r="E31" s="87">
        <f t="shared" si="1"/>
        <v>196.27486829324206</v>
      </c>
      <c r="F31" s="87">
        <f t="shared" si="3"/>
        <v>290.16000000000003</v>
      </c>
      <c r="G31" s="87">
        <f t="shared" si="2"/>
        <v>23773.302167717688</v>
      </c>
    </row>
    <row r="32" spans="1:13" x14ac:dyDescent="0.25">
      <c r="A32" s="86">
        <f t="shared" si="4"/>
        <v>43983</v>
      </c>
      <c r="B32" s="73">
        <v>18</v>
      </c>
      <c r="C32" s="66">
        <f t="shared" si="5"/>
        <v>23773.302167717688</v>
      </c>
      <c r="D32" s="87">
        <f t="shared" si="0"/>
        <v>93.11</v>
      </c>
      <c r="E32" s="87">
        <f t="shared" si="1"/>
        <v>197.04361152739057</v>
      </c>
      <c r="F32" s="87">
        <f t="shared" si="3"/>
        <v>290.16000000000003</v>
      </c>
      <c r="G32" s="87">
        <f t="shared" si="2"/>
        <v>23576.258556190296</v>
      </c>
    </row>
    <row r="33" spans="1:7" x14ac:dyDescent="0.25">
      <c r="A33" s="86">
        <f t="shared" si="4"/>
        <v>44013</v>
      </c>
      <c r="B33" s="73">
        <v>19</v>
      </c>
      <c r="C33" s="66">
        <f t="shared" si="5"/>
        <v>23576.258556190296</v>
      </c>
      <c r="D33" s="87">
        <f t="shared" si="0"/>
        <v>92.34</v>
      </c>
      <c r="E33" s="87">
        <f t="shared" si="1"/>
        <v>197.81536567253951</v>
      </c>
      <c r="F33" s="87">
        <f t="shared" si="3"/>
        <v>290.16000000000003</v>
      </c>
      <c r="G33" s="87">
        <f t="shared" si="2"/>
        <v>23378.443190517755</v>
      </c>
    </row>
    <row r="34" spans="1:7" x14ac:dyDescent="0.25">
      <c r="A34" s="86">
        <f t="shared" si="4"/>
        <v>44044</v>
      </c>
      <c r="B34" s="73">
        <v>20</v>
      </c>
      <c r="C34" s="66">
        <f t="shared" si="5"/>
        <v>23378.443190517755</v>
      </c>
      <c r="D34" s="87">
        <f t="shared" si="0"/>
        <v>91.57</v>
      </c>
      <c r="E34" s="87">
        <f t="shared" si="1"/>
        <v>198.59014252142364</v>
      </c>
      <c r="F34" s="87">
        <f t="shared" si="3"/>
        <v>290.16000000000003</v>
      </c>
      <c r="G34" s="87">
        <f t="shared" si="2"/>
        <v>23179.85304799633</v>
      </c>
    </row>
    <row r="35" spans="1:7" x14ac:dyDescent="0.25">
      <c r="A35" s="86">
        <f t="shared" si="4"/>
        <v>44075</v>
      </c>
      <c r="B35" s="73">
        <v>21</v>
      </c>
      <c r="C35" s="66">
        <f t="shared" si="5"/>
        <v>23179.85304799633</v>
      </c>
      <c r="D35" s="87">
        <f t="shared" si="0"/>
        <v>90.79</v>
      </c>
      <c r="E35" s="87">
        <f t="shared" si="1"/>
        <v>199.36795391296587</v>
      </c>
      <c r="F35" s="87">
        <f t="shared" si="3"/>
        <v>290.16000000000003</v>
      </c>
      <c r="G35" s="87">
        <f t="shared" si="2"/>
        <v>22980.485094083364</v>
      </c>
    </row>
    <row r="36" spans="1:7" x14ac:dyDescent="0.25">
      <c r="A36" s="86">
        <f t="shared" si="4"/>
        <v>44105</v>
      </c>
      <c r="B36" s="73">
        <v>22</v>
      </c>
      <c r="C36" s="66">
        <f t="shared" si="5"/>
        <v>22980.485094083364</v>
      </c>
      <c r="D36" s="87">
        <f t="shared" si="0"/>
        <v>90.01</v>
      </c>
      <c r="E36" s="87">
        <f t="shared" si="1"/>
        <v>200.14881173245831</v>
      </c>
      <c r="F36" s="87">
        <f t="shared" si="3"/>
        <v>290.16000000000003</v>
      </c>
      <c r="G36" s="87">
        <f t="shared" si="2"/>
        <v>22780.336282350905</v>
      </c>
    </row>
    <row r="37" spans="1:7" x14ac:dyDescent="0.25">
      <c r="A37" s="86">
        <f t="shared" si="4"/>
        <v>44136</v>
      </c>
      <c r="B37" s="73">
        <v>23</v>
      </c>
      <c r="C37" s="66">
        <f t="shared" si="5"/>
        <v>22780.336282350905</v>
      </c>
      <c r="D37" s="87">
        <f t="shared" si="0"/>
        <v>89.22</v>
      </c>
      <c r="E37" s="87">
        <f t="shared" si="1"/>
        <v>200.93272791174377</v>
      </c>
      <c r="F37" s="87">
        <f t="shared" si="3"/>
        <v>290.16000000000003</v>
      </c>
      <c r="G37" s="87">
        <f t="shared" si="2"/>
        <v>22579.403554439163</v>
      </c>
    </row>
    <row r="38" spans="1:7" x14ac:dyDescent="0.25">
      <c r="A38" s="86">
        <f t="shared" si="4"/>
        <v>44166</v>
      </c>
      <c r="B38" s="73">
        <v>24</v>
      </c>
      <c r="C38" s="66">
        <f t="shared" si="5"/>
        <v>22579.403554439163</v>
      </c>
      <c r="D38" s="87">
        <f t="shared" si="0"/>
        <v>88.44</v>
      </c>
      <c r="E38" s="87">
        <f t="shared" si="1"/>
        <v>201.7197144293981</v>
      </c>
      <c r="F38" s="87">
        <f t="shared" si="3"/>
        <v>290.16000000000003</v>
      </c>
      <c r="G38" s="87">
        <f t="shared" si="2"/>
        <v>22377.683840009766</v>
      </c>
    </row>
    <row r="39" spans="1:7" x14ac:dyDescent="0.25">
      <c r="A39" s="86">
        <f t="shared" si="4"/>
        <v>44197</v>
      </c>
      <c r="B39" s="73">
        <v>25</v>
      </c>
      <c r="C39" s="66">
        <f t="shared" si="5"/>
        <v>22377.683840009766</v>
      </c>
      <c r="D39" s="87">
        <f t="shared" si="0"/>
        <v>87.65</v>
      </c>
      <c r="E39" s="87">
        <f t="shared" si="1"/>
        <v>202.50978331091326</v>
      </c>
      <c r="F39" s="87">
        <f t="shared" si="3"/>
        <v>290.16000000000003</v>
      </c>
      <c r="G39" s="87">
        <f t="shared" si="2"/>
        <v>22175.174056698852</v>
      </c>
    </row>
    <row r="40" spans="1:7" x14ac:dyDescent="0.25">
      <c r="A40" s="86">
        <f t="shared" si="4"/>
        <v>44228</v>
      </c>
      <c r="B40" s="73">
        <v>26</v>
      </c>
      <c r="C40" s="66">
        <f t="shared" si="5"/>
        <v>22175.174056698852</v>
      </c>
      <c r="D40" s="87">
        <f t="shared" si="0"/>
        <v>86.85</v>
      </c>
      <c r="E40" s="87">
        <f t="shared" si="1"/>
        <v>203.30294662888102</v>
      </c>
      <c r="F40" s="87">
        <f t="shared" si="3"/>
        <v>290.16000000000003</v>
      </c>
      <c r="G40" s="87">
        <f t="shared" si="2"/>
        <v>21971.871110069969</v>
      </c>
    </row>
    <row r="41" spans="1:7" x14ac:dyDescent="0.25">
      <c r="A41" s="86">
        <f t="shared" si="4"/>
        <v>44256</v>
      </c>
      <c r="B41" s="73">
        <v>27</v>
      </c>
      <c r="C41" s="66">
        <f t="shared" si="5"/>
        <v>21971.871110069969</v>
      </c>
      <c r="D41" s="87">
        <f t="shared" si="0"/>
        <v>86.06</v>
      </c>
      <c r="E41" s="87">
        <f t="shared" si="1"/>
        <v>204.09921650317747</v>
      </c>
      <c r="F41" s="87">
        <f t="shared" si="3"/>
        <v>290.16000000000003</v>
      </c>
      <c r="G41" s="87">
        <f t="shared" si="2"/>
        <v>21767.771893566791</v>
      </c>
    </row>
    <row r="42" spans="1:7" x14ac:dyDescent="0.25">
      <c r="A42" s="86">
        <f t="shared" si="4"/>
        <v>44287</v>
      </c>
      <c r="B42" s="73">
        <v>28</v>
      </c>
      <c r="C42" s="66">
        <f t="shared" si="5"/>
        <v>21767.771893566791</v>
      </c>
      <c r="D42" s="87">
        <f t="shared" si="0"/>
        <v>85.26</v>
      </c>
      <c r="E42" s="87">
        <f t="shared" si="1"/>
        <v>204.89860510114823</v>
      </c>
      <c r="F42" s="87">
        <f t="shared" si="3"/>
        <v>290.16000000000003</v>
      </c>
      <c r="G42" s="87">
        <f t="shared" si="2"/>
        <v>21562.873288465642</v>
      </c>
    </row>
    <row r="43" spans="1:7" x14ac:dyDescent="0.25">
      <c r="A43" s="86">
        <f t="shared" si="4"/>
        <v>44317</v>
      </c>
      <c r="B43" s="73">
        <v>29</v>
      </c>
      <c r="C43" s="66">
        <f t="shared" si="5"/>
        <v>21562.873288465642</v>
      </c>
      <c r="D43" s="87">
        <f t="shared" si="0"/>
        <v>84.45</v>
      </c>
      <c r="E43" s="87">
        <f t="shared" si="1"/>
        <v>205.70112463779438</v>
      </c>
      <c r="F43" s="87">
        <f t="shared" si="3"/>
        <v>290.16000000000003</v>
      </c>
      <c r="G43" s="87">
        <f t="shared" si="2"/>
        <v>21357.172163827847</v>
      </c>
    </row>
    <row r="44" spans="1:7" x14ac:dyDescent="0.25">
      <c r="A44" s="86">
        <f t="shared" si="4"/>
        <v>44348</v>
      </c>
      <c r="B44" s="73">
        <v>30</v>
      </c>
      <c r="C44" s="66">
        <f t="shared" si="5"/>
        <v>21357.172163827847</v>
      </c>
      <c r="D44" s="87">
        <f t="shared" si="0"/>
        <v>83.65</v>
      </c>
      <c r="E44" s="87">
        <f t="shared" si="1"/>
        <v>206.50678737595908</v>
      </c>
      <c r="F44" s="87">
        <f t="shared" si="3"/>
        <v>290.16000000000003</v>
      </c>
      <c r="G44" s="87">
        <f t="shared" si="2"/>
        <v>21150.665376451889</v>
      </c>
    </row>
    <row r="45" spans="1:7" x14ac:dyDescent="0.25">
      <c r="A45" s="86">
        <f t="shared" si="4"/>
        <v>44378</v>
      </c>
      <c r="B45" s="73">
        <v>31</v>
      </c>
      <c r="C45" s="66">
        <f t="shared" si="5"/>
        <v>21150.665376451889</v>
      </c>
      <c r="D45" s="87">
        <f t="shared" si="0"/>
        <v>82.84</v>
      </c>
      <c r="E45" s="87">
        <f t="shared" si="1"/>
        <v>207.31560562651492</v>
      </c>
      <c r="F45" s="87">
        <f t="shared" si="3"/>
        <v>290.16000000000003</v>
      </c>
      <c r="G45" s="87">
        <f t="shared" si="2"/>
        <v>20943.349770825374</v>
      </c>
    </row>
    <row r="46" spans="1:7" x14ac:dyDescent="0.25">
      <c r="A46" s="86">
        <f t="shared" si="4"/>
        <v>44409</v>
      </c>
      <c r="B46" s="73">
        <v>32</v>
      </c>
      <c r="C46" s="66">
        <f t="shared" si="5"/>
        <v>20943.349770825374</v>
      </c>
      <c r="D46" s="87">
        <f t="shared" si="0"/>
        <v>82.03</v>
      </c>
      <c r="E46" s="87">
        <f t="shared" si="1"/>
        <v>208.12759174855211</v>
      </c>
      <c r="F46" s="87">
        <f t="shared" si="3"/>
        <v>290.16000000000003</v>
      </c>
      <c r="G46" s="87">
        <f t="shared" si="2"/>
        <v>20735.222179076824</v>
      </c>
    </row>
    <row r="47" spans="1:7" x14ac:dyDescent="0.25">
      <c r="A47" s="86">
        <f t="shared" si="4"/>
        <v>44440</v>
      </c>
      <c r="B47" s="73">
        <v>33</v>
      </c>
      <c r="C47" s="66">
        <f t="shared" si="5"/>
        <v>20735.222179076824</v>
      </c>
      <c r="D47" s="87">
        <f t="shared" si="0"/>
        <v>81.209999999999994</v>
      </c>
      <c r="E47" s="87">
        <f t="shared" si="1"/>
        <v>208.94275814956725</v>
      </c>
      <c r="F47" s="87">
        <f t="shared" si="3"/>
        <v>290.16000000000003</v>
      </c>
      <c r="G47" s="87">
        <f t="shared" si="2"/>
        <v>20526.279420927258</v>
      </c>
    </row>
    <row r="48" spans="1:7" x14ac:dyDescent="0.25">
      <c r="A48" s="86">
        <f t="shared" si="4"/>
        <v>44470</v>
      </c>
      <c r="B48" s="73">
        <v>34</v>
      </c>
      <c r="C48" s="66">
        <f t="shared" si="5"/>
        <v>20526.279420927258</v>
      </c>
      <c r="D48" s="87">
        <f t="shared" si="0"/>
        <v>80.39</v>
      </c>
      <c r="E48" s="87">
        <f t="shared" si="1"/>
        <v>209.76111728565309</v>
      </c>
      <c r="F48" s="87">
        <f t="shared" si="3"/>
        <v>290.16000000000003</v>
      </c>
      <c r="G48" s="87">
        <f t="shared" si="2"/>
        <v>20316.518303641606</v>
      </c>
    </row>
    <row r="49" spans="1:7" x14ac:dyDescent="0.25">
      <c r="A49" s="86">
        <f t="shared" si="4"/>
        <v>44501</v>
      </c>
      <c r="B49" s="73">
        <v>35</v>
      </c>
      <c r="C49" s="66">
        <f t="shared" si="5"/>
        <v>20316.518303641606</v>
      </c>
      <c r="D49" s="87">
        <f t="shared" si="0"/>
        <v>79.569999999999993</v>
      </c>
      <c r="E49" s="87">
        <f t="shared" si="1"/>
        <v>210.58268166168855</v>
      </c>
      <c r="F49" s="87">
        <f t="shared" si="3"/>
        <v>290.16000000000003</v>
      </c>
      <c r="G49" s="87">
        <f t="shared" si="2"/>
        <v>20105.935621979916</v>
      </c>
    </row>
    <row r="50" spans="1:7" x14ac:dyDescent="0.25">
      <c r="A50" s="86">
        <f t="shared" si="4"/>
        <v>44531</v>
      </c>
      <c r="B50" s="73">
        <v>36</v>
      </c>
      <c r="C50" s="66">
        <f t="shared" si="5"/>
        <v>20105.935621979916</v>
      </c>
      <c r="D50" s="87">
        <f t="shared" si="0"/>
        <v>78.75</v>
      </c>
      <c r="E50" s="87">
        <f t="shared" si="1"/>
        <v>211.40746383153018</v>
      </c>
      <c r="F50" s="87">
        <f t="shared" si="3"/>
        <v>290.16000000000003</v>
      </c>
      <c r="G50" s="87">
        <f t="shared" si="2"/>
        <v>19894.528158148387</v>
      </c>
    </row>
    <row r="51" spans="1:7" x14ac:dyDescent="0.25">
      <c r="A51" s="86">
        <f t="shared" si="4"/>
        <v>44562</v>
      </c>
      <c r="B51" s="73">
        <v>37</v>
      </c>
      <c r="C51" s="66">
        <f t="shared" si="5"/>
        <v>19894.528158148387</v>
      </c>
      <c r="D51" s="87">
        <f t="shared" si="0"/>
        <v>77.92</v>
      </c>
      <c r="E51" s="87">
        <f t="shared" si="1"/>
        <v>212.23547639820364</v>
      </c>
      <c r="F51" s="87">
        <f t="shared" si="3"/>
        <v>290.16000000000003</v>
      </c>
      <c r="G51" s="87">
        <f t="shared" si="2"/>
        <v>19682.292681750183</v>
      </c>
    </row>
    <row r="52" spans="1:7" x14ac:dyDescent="0.25">
      <c r="A52" s="86">
        <f t="shared" si="4"/>
        <v>44593</v>
      </c>
      <c r="B52" s="73">
        <v>38</v>
      </c>
      <c r="C52" s="66">
        <f t="shared" si="5"/>
        <v>19682.292681750183</v>
      </c>
      <c r="D52" s="87">
        <f t="shared" si="0"/>
        <v>77.09</v>
      </c>
      <c r="E52" s="87">
        <f t="shared" si="1"/>
        <v>213.0667320140966</v>
      </c>
      <c r="F52" s="87">
        <f t="shared" si="3"/>
        <v>290.16000000000003</v>
      </c>
      <c r="G52" s="87">
        <f t="shared" si="2"/>
        <v>19469.225949736086</v>
      </c>
    </row>
    <row r="53" spans="1:7" x14ac:dyDescent="0.25">
      <c r="A53" s="86">
        <f t="shared" si="4"/>
        <v>44621</v>
      </c>
      <c r="B53" s="73">
        <v>39</v>
      </c>
      <c r="C53" s="66">
        <f t="shared" si="5"/>
        <v>19469.225949736086</v>
      </c>
      <c r="D53" s="87">
        <f t="shared" si="0"/>
        <v>76.25</v>
      </c>
      <c r="E53" s="87">
        <f t="shared" si="1"/>
        <v>213.90124338115186</v>
      </c>
      <c r="F53" s="87">
        <f t="shared" si="3"/>
        <v>290.16000000000003</v>
      </c>
      <c r="G53" s="87">
        <f t="shared" si="2"/>
        <v>19255.324706354935</v>
      </c>
    </row>
    <row r="54" spans="1:7" x14ac:dyDescent="0.25">
      <c r="A54" s="86">
        <f t="shared" si="4"/>
        <v>44652</v>
      </c>
      <c r="B54" s="73">
        <v>40</v>
      </c>
      <c r="C54" s="66">
        <f t="shared" si="5"/>
        <v>19255.324706354935</v>
      </c>
      <c r="D54" s="87">
        <f t="shared" si="0"/>
        <v>75.42</v>
      </c>
      <c r="E54" s="87">
        <f t="shared" si="1"/>
        <v>214.73902325106135</v>
      </c>
      <c r="F54" s="87">
        <f t="shared" si="3"/>
        <v>290.16000000000003</v>
      </c>
      <c r="G54" s="87">
        <f t="shared" si="2"/>
        <v>19040.585683103873</v>
      </c>
    </row>
    <row r="55" spans="1:7" x14ac:dyDescent="0.25">
      <c r="A55" s="86">
        <f t="shared" si="4"/>
        <v>44682</v>
      </c>
      <c r="B55" s="73">
        <v>41</v>
      </c>
      <c r="C55" s="66">
        <f t="shared" si="5"/>
        <v>19040.585683103873</v>
      </c>
      <c r="D55" s="87">
        <f t="shared" si="0"/>
        <v>74.58</v>
      </c>
      <c r="E55" s="87">
        <f t="shared" si="1"/>
        <v>215.58008442546134</v>
      </c>
      <c r="F55" s="87">
        <f t="shared" si="3"/>
        <v>290.16000000000003</v>
      </c>
      <c r="G55" s="87">
        <f t="shared" si="2"/>
        <v>18825.00559867841</v>
      </c>
    </row>
    <row r="56" spans="1:7" x14ac:dyDescent="0.25">
      <c r="A56" s="86">
        <f t="shared" si="4"/>
        <v>44713</v>
      </c>
      <c r="B56" s="73">
        <v>42</v>
      </c>
      <c r="C56" s="66">
        <f t="shared" si="5"/>
        <v>18825.00559867841</v>
      </c>
      <c r="D56" s="87">
        <f t="shared" si="0"/>
        <v>73.73</v>
      </c>
      <c r="E56" s="87">
        <f t="shared" si="1"/>
        <v>216.42443975612775</v>
      </c>
      <c r="F56" s="87">
        <f t="shared" si="3"/>
        <v>290.16000000000003</v>
      </c>
      <c r="G56" s="87">
        <f t="shared" si="2"/>
        <v>18608.581158922283</v>
      </c>
    </row>
    <row r="57" spans="1:7" x14ac:dyDescent="0.25">
      <c r="A57" s="86">
        <f t="shared" si="4"/>
        <v>44743</v>
      </c>
      <c r="B57" s="73">
        <v>43</v>
      </c>
      <c r="C57" s="66">
        <f t="shared" si="5"/>
        <v>18608.581158922283</v>
      </c>
      <c r="D57" s="87">
        <f t="shared" si="0"/>
        <v>72.88</v>
      </c>
      <c r="E57" s="87">
        <f t="shared" si="1"/>
        <v>217.27210214517257</v>
      </c>
      <c r="F57" s="87">
        <f t="shared" si="3"/>
        <v>290.16000000000003</v>
      </c>
      <c r="G57" s="87">
        <f t="shared" si="2"/>
        <v>18391.309056777111</v>
      </c>
    </row>
    <row r="58" spans="1:7" x14ac:dyDescent="0.25">
      <c r="A58" s="86">
        <f t="shared" si="4"/>
        <v>44774</v>
      </c>
      <c r="B58" s="73">
        <v>44</v>
      </c>
      <c r="C58" s="66">
        <f t="shared" si="5"/>
        <v>18391.309056777111</v>
      </c>
      <c r="D58" s="87">
        <f t="shared" si="0"/>
        <v>72.03</v>
      </c>
      <c r="E58" s="87">
        <f t="shared" si="1"/>
        <v>218.12308454524114</v>
      </c>
      <c r="F58" s="87">
        <f t="shared" si="3"/>
        <v>290.16000000000003</v>
      </c>
      <c r="G58" s="87">
        <f t="shared" si="2"/>
        <v>18173.18597223187</v>
      </c>
    </row>
    <row r="59" spans="1:7" x14ac:dyDescent="0.25">
      <c r="A59" s="86">
        <f t="shared" si="4"/>
        <v>44805</v>
      </c>
      <c r="B59" s="73">
        <v>45</v>
      </c>
      <c r="C59" s="66">
        <f t="shared" si="5"/>
        <v>18173.18597223187</v>
      </c>
      <c r="D59" s="87">
        <f t="shared" si="0"/>
        <v>71.180000000000007</v>
      </c>
      <c r="E59" s="87">
        <f t="shared" si="1"/>
        <v>218.97739995971003</v>
      </c>
      <c r="F59" s="87">
        <f t="shared" si="3"/>
        <v>290.16000000000003</v>
      </c>
      <c r="G59" s="87">
        <f t="shared" si="2"/>
        <v>17954.20857227216</v>
      </c>
    </row>
    <row r="60" spans="1:7" x14ac:dyDescent="0.25">
      <c r="A60" s="86">
        <f t="shared" si="4"/>
        <v>44835</v>
      </c>
      <c r="B60" s="73">
        <v>46</v>
      </c>
      <c r="C60" s="66">
        <f t="shared" si="5"/>
        <v>17954.20857227216</v>
      </c>
      <c r="D60" s="87">
        <f t="shared" si="0"/>
        <v>70.319999999999993</v>
      </c>
      <c r="E60" s="87">
        <f t="shared" si="1"/>
        <v>219.83506144288555</v>
      </c>
      <c r="F60" s="87">
        <f t="shared" si="3"/>
        <v>290.16000000000003</v>
      </c>
      <c r="G60" s="87">
        <f t="shared" si="2"/>
        <v>17734.373510829275</v>
      </c>
    </row>
    <row r="61" spans="1:7" x14ac:dyDescent="0.25">
      <c r="A61" s="86">
        <f t="shared" si="4"/>
        <v>44866</v>
      </c>
      <c r="B61" s="73">
        <v>47</v>
      </c>
      <c r="C61" s="66">
        <f t="shared" si="5"/>
        <v>17734.373510829275</v>
      </c>
      <c r="D61" s="87">
        <f t="shared" si="0"/>
        <v>69.459999999999994</v>
      </c>
      <c r="E61" s="87">
        <f t="shared" si="1"/>
        <v>220.69608210020351</v>
      </c>
      <c r="F61" s="87">
        <f t="shared" si="3"/>
        <v>290.16000000000003</v>
      </c>
      <c r="G61" s="87">
        <f t="shared" si="2"/>
        <v>17513.677428729072</v>
      </c>
    </row>
    <row r="62" spans="1:7" x14ac:dyDescent="0.25">
      <c r="A62" s="86">
        <f t="shared" si="4"/>
        <v>44896</v>
      </c>
      <c r="B62" s="73">
        <v>48</v>
      </c>
      <c r="C62" s="66">
        <f t="shared" si="5"/>
        <v>17513.677428729072</v>
      </c>
      <c r="D62" s="87">
        <f t="shared" si="0"/>
        <v>68.599999999999994</v>
      </c>
      <c r="E62" s="87">
        <f t="shared" si="1"/>
        <v>221.56047508842929</v>
      </c>
      <c r="F62" s="87">
        <f t="shared" si="3"/>
        <v>290.16000000000003</v>
      </c>
      <c r="G62" s="87">
        <f t="shared" si="2"/>
        <v>17292.116953640641</v>
      </c>
    </row>
    <row r="63" spans="1:7" x14ac:dyDescent="0.25">
      <c r="A63" s="86">
        <f t="shared" si="4"/>
        <v>44927</v>
      </c>
      <c r="B63" s="73">
        <v>49</v>
      </c>
      <c r="C63" s="66">
        <f t="shared" si="5"/>
        <v>17292.116953640641</v>
      </c>
      <c r="D63" s="87">
        <f t="shared" si="0"/>
        <v>67.73</v>
      </c>
      <c r="E63" s="87">
        <f t="shared" si="1"/>
        <v>222.42825361585901</v>
      </c>
      <c r="F63" s="87">
        <f t="shared" si="3"/>
        <v>290.16000000000003</v>
      </c>
      <c r="G63" s="87">
        <f t="shared" si="2"/>
        <v>17069.688700024781</v>
      </c>
    </row>
    <row r="64" spans="1:7" x14ac:dyDescent="0.25">
      <c r="A64" s="86">
        <f t="shared" si="4"/>
        <v>44958</v>
      </c>
      <c r="B64" s="73">
        <v>50</v>
      </c>
      <c r="C64" s="66">
        <f t="shared" si="5"/>
        <v>17069.688700024781</v>
      </c>
      <c r="D64" s="87">
        <f t="shared" si="0"/>
        <v>66.86</v>
      </c>
      <c r="E64" s="87">
        <f t="shared" si="1"/>
        <v>223.29943094252113</v>
      </c>
      <c r="F64" s="87">
        <f t="shared" si="3"/>
        <v>290.16000000000003</v>
      </c>
      <c r="G64" s="87">
        <f t="shared" si="2"/>
        <v>16846.389269082261</v>
      </c>
    </row>
    <row r="65" spans="1:7" x14ac:dyDescent="0.25">
      <c r="A65" s="86">
        <f t="shared" si="4"/>
        <v>44986</v>
      </c>
      <c r="B65" s="73">
        <v>51</v>
      </c>
      <c r="C65" s="66">
        <f t="shared" si="5"/>
        <v>16846.389269082261</v>
      </c>
      <c r="D65" s="87">
        <f t="shared" si="0"/>
        <v>65.98</v>
      </c>
      <c r="E65" s="87">
        <f t="shared" si="1"/>
        <v>224.17402038037935</v>
      </c>
      <c r="F65" s="87">
        <f t="shared" si="3"/>
        <v>290.16000000000003</v>
      </c>
      <c r="G65" s="87">
        <f t="shared" si="2"/>
        <v>16622.215248701883</v>
      </c>
    </row>
    <row r="66" spans="1:7" x14ac:dyDescent="0.25">
      <c r="A66" s="86">
        <f t="shared" si="4"/>
        <v>45017</v>
      </c>
      <c r="B66" s="73">
        <v>52</v>
      </c>
      <c r="C66" s="66">
        <f t="shared" si="5"/>
        <v>16622.215248701883</v>
      </c>
      <c r="D66" s="87">
        <f t="shared" si="0"/>
        <v>65.099999999999994</v>
      </c>
      <c r="E66" s="87">
        <f t="shared" si="1"/>
        <v>225.05203529353579</v>
      </c>
      <c r="F66" s="87">
        <f t="shared" si="3"/>
        <v>290.16000000000003</v>
      </c>
      <c r="G66" s="87">
        <f t="shared" si="2"/>
        <v>16397.163213408348</v>
      </c>
    </row>
    <row r="67" spans="1:7" x14ac:dyDescent="0.25">
      <c r="A67" s="86">
        <f t="shared" si="4"/>
        <v>45047</v>
      </c>
      <c r="B67" s="73">
        <v>53</v>
      </c>
      <c r="C67" s="66">
        <f t="shared" si="5"/>
        <v>16397.163213408348</v>
      </c>
      <c r="D67" s="87">
        <f t="shared" si="0"/>
        <v>64.22</v>
      </c>
      <c r="E67" s="87">
        <f t="shared" si="1"/>
        <v>225.9334890984355</v>
      </c>
      <c r="F67" s="87">
        <f t="shared" si="3"/>
        <v>290.16000000000003</v>
      </c>
      <c r="G67" s="87">
        <f t="shared" si="2"/>
        <v>16171.229724309913</v>
      </c>
    </row>
    <row r="68" spans="1:7" x14ac:dyDescent="0.25">
      <c r="A68" s="86">
        <f t="shared" si="4"/>
        <v>45078</v>
      </c>
      <c r="B68" s="73">
        <v>54</v>
      </c>
      <c r="C68" s="66">
        <f t="shared" si="5"/>
        <v>16171.229724309913</v>
      </c>
      <c r="D68" s="87">
        <f t="shared" si="0"/>
        <v>63.34</v>
      </c>
      <c r="E68" s="87">
        <f t="shared" si="1"/>
        <v>226.81839526407103</v>
      </c>
      <c r="F68" s="87">
        <f t="shared" si="3"/>
        <v>290.16000000000003</v>
      </c>
      <c r="G68" s="87">
        <f t="shared" si="2"/>
        <v>15944.411329045843</v>
      </c>
    </row>
    <row r="69" spans="1:7" x14ac:dyDescent="0.25">
      <c r="A69" s="86">
        <f t="shared" si="4"/>
        <v>45108</v>
      </c>
      <c r="B69" s="73">
        <v>55</v>
      </c>
      <c r="C69" s="66">
        <f t="shared" si="5"/>
        <v>15944.411329045843</v>
      </c>
      <c r="D69" s="87">
        <f t="shared" si="0"/>
        <v>62.45</v>
      </c>
      <c r="E69" s="87">
        <f t="shared" si="1"/>
        <v>227.70676731218865</v>
      </c>
      <c r="F69" s="87">
        <f t="shared" si="3"/>
        <v>290.16000000000003</v>
      </c>
      <c r="G69" s="87">
        <f t="shared" si="2"/>
        <v>15716.704561733653</v>
      </c>
    </row>
    <row r="70" spans="1:7" x14ac:dyDescent="0.25">
      <c r="A70" s="86">
        <f t="shared" si="4"/>
        <v>45139</v>
      </c>
      <c r="B70" s="73">
        <v>56</v>
      </c>
      <c r="C70" s="66">
        <f t="shared" si="5"/>
        <v>15716.704561733653</v>
      </c>
      <c r="D70" s="87">
        <f t="shared" si="0"/>
        <v>61.56</v>
      </c>
      <c r="E70" s="87">
        <f t="shared" si="1"/>
        <v>228.59861881749472</v>
      </c>
      <c r="F70" s="87">
        <f t="shared" si="3"/>
        <v>290.16000000000003</v>
      </c>
      <c r="G70" s="87">
        <f t="shared" si="2"/>
        <v>15488.10594291616</v>
      </c>
    </row>
    <row r="71" spans="1:7" x14ac:dyDescent="0.25">
      <c r="A71" s="86">
        <f t="shared" si="4"/>
        <v>45170</v>
      </c>
      <c r="B71" s="73">
        <v>57</v>
      </c>
      <c r="C71" s="66">
        <f t="shared" si="5"/>
        <v>15488.10594291616</v>
      </c>
      <c r="D71" s="87">
        <f t="shared" si="0"/>
        <v>60.66</v>
      </c>
      <c r="E71" s="87">
        <f t="shared" si="1"/>
        <v>229.49396340786325</v>
      </c>
      <c r="F71" s="87">
        <f t="shared" si="3"/>
        <v>290.16000000000003</v>
      </c>
      <c r="G71" s="87">
        <f t="shared" si="2"/>
        <v>15258.611979508296</v>
      </c>
    </row>
    <row r="72" spans="1:7" x14ac:dyDescent="0.25">
      <c r="A72" s="86">
        <f t="shared" si="4"/>
        <v>45200</v>
      </c>
      <c r="B72" s="73">
        <v>58</v>
      </c>
      <c r="C72" s="66">
        <f t="shared" si="5"/>
        <v>15258.611979508296</v>
      </c>
      <c r="D72" s="87">
        <f t="shared" si="0"/>
        <v>59.76</v>
      </c>
      <c r="E72" s="87">
        <f t="shared" si="1"/>
        <v>230.39281476454406</v>
      </c>
      <c r="F72" s="87">
        <f t="shared" si="3"/>
        <v>290.16000000000003</v>
      </c>
      <c r="G72" s="87">
        <f t="shared" si="2"/>
        <v>15028.219164743752</v>
      </c>
    </row>
    <row r="73" spans="1:7" x14ac:dyDescent="0.25">
      <c r="A73" s="86">
        <f t="shared" si="4"/>
        <v>45231</v>
      </c>
      <c r="B73" s="73">
        <v>59</v>
      </c>
      <c r="C73" s="66">
        <f t="shared" si="5"/>
        <v>15028.219164743752</v>
      </c>
      <c r="D73" s="87">
        <f t="shared" si="0"/>
        <v>58.86</v>
      </c>
      <c r="E73" s="87">
        <f t="shared" si="1"/>
        <v>231.29518662237183</v>
      </c>
      <c r="F73" s="87">
        <f t="shared" si="3"/>
        <v>290.16000000000003</v>
      </c>
      <c r="G73" s="87">
        <f t="shared" si="2"/>
        <v>14796.92397812138</v>
      </c>
    </row>
    <row r="74" spans="1:7" x14ac:dyDescent="0.25">
      <c r="A74" s="86">
        <f t="shared" si="4"/>
        <v>45261</v>
      </c>
      <c r="B74" s="73">
        <v>60</v>
      </c>
      <c r="C74" s="66">
        <f>G73</f>
        <v>14796.92397812138</v>
      </c>
      <c r="D74" s="87">
        <f>ROUND(C74*$E$11/12,2)</f>
        <v>57.95</v>
      </c>
      <c r="E74" s="87">
        <f t="shared" si="1"/>
        <v>232.2010927699761</v>
      </c>
      <c r="F74" s="87">
        <f t="shared" si="3"/>
        <v>290.16000000000003</v>
      </c>
      <c r="G74" s="87">
        <f>C74-E74</f>
        <v>14564.722885351404</v>
      </c>
    </row>
    <row r="75" spans="1:7" x14ac:dyDescent="0.25">
      <c r="A75" s="86">
        <f t="shared" si="4"/>
        <v>45292</v>
      </c>
      <c r="B75" s="73">
        <v>61</v>
      </c>
      <c r="C75" s="66">
        <f t="shared" ref="C75:C131" si="6">G74</f>
        <v>14564.722885351404</v>
      </c>
      <c r="D75" s="87">
        <f t="shared" ref="D75:D131" si="7">ROUND(C75*$E$11/12,2)</f>
        <v>57.05</v>
      </c>
      <c r="E75" s="87">
        <f t="shared" si="1"/>
        <v>233.11054704999188</v>
      </c>
      <c r="F75" s="87">
        <f t="shared" si="3"/>
        <v>290.16000000000003</v>
      </c>
      <c r="G75" s="87">
        <f t="shared" ref="G75:G131" si="8">C75-E75</f>
        <v>14331.612338301413</v>
      </c>
    </row>
    <row r="76" spans="1:7" x14ac:dyDescent="0.25">
      <c r="A76" s="86">
        <f t="shared" si="4"/>
        <v>45323</v>
      </c>
      <c r="B76" s="73">
        <v>62</v>
      </c>
      <c r="C76" s="66">
        <f t="shared" si="6"/>
        <v>14331.612338301413</v>
      </c>
      <c r="D76" s="87">
        <f t="shared" si="7"/>
        <v>56.13</v>
      </c>
      <c r="E76" s="87">
        <f t="shared" si="1"/>
        <v>234.02356335927101</v>
      </c>
      <c r="F76" s="87">
        <f t="shared" si="3"/>
        <v>290.16000000000003</v>
      </c>
      <c r="G76" s="87">
        <f t="shared" si="8"/>
        <v>14097.588774942142</v>
      </c>
    </row>
    <row r="77" spans="1:7" x14ac:dyDescent="0.25">
      <c r="A77" s="86">
        <f t="shared" si="4"/>
        <v>45352</v>
      </c>
      <c r="B77" s="73">
        <v>63</v>
      </c>
      <c r="C77" s="66">
        <f t="shared" si="6"/>
        <v>14097.588774942142</v>
      </c>
      <c r="D77" s="87">
        <f t="shared" si="7"/>
        <v>55.22</v>
      </c>
      <c r="E77" s="87">
        <f t="shared" si="1"/>
        <v>234.94015564909481</v>
      </c>
      <c r="F77" s="87">
        <f t="shared" si="3"/>
        <v>290.16000000000003</v>
      </c>
      <c r="G77" s="87">
        <f t="shared" si="8"/>
        <v>13862.648619293046</v>
      </c>
    </row>
    <row r="78" spans="1:7" x14ac:dyDescent="0.25">
      <c r="A78" s="86">
        <f t="shared" si="4"/>
        <v>45383</v>
      </c>
      <c r="B78" s="73">
        <v>64</v>
      </c>
      <c r="C78" s="66">
        <f t="shared" si="6"/>
        <v>13862.648619293046</v>
      </c>
      <c r="D78" s="87">
        <f t="shared" si="7"/>
        <v>54.3</v>
      </c>
      <c r="E78" s="87">
        <f t="shared" si="1"/>
        <v>235.86033792538709</v>
      </c>
      <c r="F78" s="87">
        <f t="shared" si="3"/>
        <v>290.16000000000003</v>
      </c>
      <c r="G78" s="87">
        <f t="shared" si="8"/>
        <v>13626.788281367659</v>
      </c>
    </row>
    <row r="79" spans="1:7" x14ac:dyDescent="0.25">
      <c r="A79" s="86">
        <f t="shared" si="4"/>
        <v>45413</v>
      </c>
      <c r="B79" s="73">
        <v>65</v>
      </c>
      <c r="C79" s="66">
        <f t="shared" si="6"/>
        <v>13626.788281367659</v>
      </c>
      <c r="D79" s="87">
        <f t="shared" si="7"/>
        <v>53.37</v>
      </c>
      <c r="E79" s="87">
        <f t="shared" si="1"/>
        <v>236.78412424892818</v>
      </c>
      <c r="F79" s="87">
        <f t="shared" si="3"/>
        <v>290.16000000000003</v>
      </c>
      <c r="G79" s="87">
        <f t="shared" si="8"/>
        <v>13390.00415711873</v>
      </c>
    </row>
    <row r="80" spans="1:7" x14ac:dyDescent="0.25">
      <c r="A80" s="86">
        <f t="shared" si="4"/>
        <v>45444</v>
      </c>
      <c r="B80" s="73">
        <v>66</v>
      </c>
      <c r="C80" s="66">
        <f t="shared" si="6"/>
        <v>13390.00415711873</v>
      </c>
      <c r="D80" s="87">
        <f t="shared" si="7"/>
        <v>52.44</v>
      </c>
      <c r="E80" s="87">
        <f t="shared" ref="E80:E131" si="9">PPMT($E$11/12,B80,$E$7,-$E$8,$E$9,0)</f>
        <v>237.7115287355698</v>
      </c>
      <c r="F80" s="87">
        <f t="shared" si="3"/>
        <v>290.16000000000003</v>
      </c>
      <c r="G80" s="87">
        <f t="shared" si="8"/>
        <v>13152.29262838316</v>
      </c>
    </row>
    <row r="81" spans="1:7" x14ac:dyDescent="0.25">
      <c r="A81" s="86">
        <f t="shared" si="4"/>
        <v>45474</v>
      </c>
      <c r="B81" s="73">
        <v>67</v>
      </c>
      <c r="C81" s="66">
        <f t="shared" si="6"/>
        <v>13152.29262838316</v>
      </c>
      <c r="D81" s="87">
        <f t="shared" si="7"/>
        <v>51.51</v>
      </c>
      <c r="E81" s="87">
        <f t="shared" si="9"/>
        <v>238.64256555645082</v>
      </c>
      <c r="F81" s="87">
        <f t="shared" ref="F81:F131" si="10">F80</f>
        <v>290.16000000000003</v>
      </c>
      <c r="G81" s="87">
        <f t="shared" si="8"/>
        <v>12913.650062826709</v>
      </c>
    </row>
    <row r="82" spans="1:7" x14ac:dyDescent="0.25">
      <c r="A82" s="86">
        <f t="shared" ref="A82:A131" si="11">EDATE(A81,1)</f>
        <v>45505</v>
      </c>
      <c r="B82" s="73">
        <v>68</v>
      </c>
      <c r="C82" s="66">
        <f t="shared" si="6"/>
        <v>12913.650062826709</v>
      </c>
      <c r="D82" s="87">
        <f t="shared" si="7"/>
        <v>50.58</v>
      </c>
      <c r="E82" s="87">
        <f t="shared" si="9"/>
        <v>239.57724893821356</v>
      </c>
      <c r="F82" s="87">
        <f t="shared" si="10"/>
        <v>290.16000000000003</v>
      </c>
      <c r="G82" s="87">
        <f t="shared" si="8"/>
        <v>12674.072813888495</v>
      </c>
    </row>
    <row r="83" spans="1:7" x14ac:dyDescent="0.25">
      <c r="A83" s="86">
        <f t="shared" si="11"/>
        <v>45536</v>
      </c>
      <c r="B83" s="73">
        <v>69</v>
      </c>
      <c r="C83" s="66">
        <f t="shared" si="6"/>
        <v>12674.072813888495</v>
      </c>
      <c r="D83" s="87">
        <f t="shared" si="7"/>
        <v>49.64</v>
      </c>
      <c r="E83" s="87">
        <f t="shared" si="9"/>
        <v>240.51559316322155</v>
      </c>
      <c r="F83" s="87">
        <f t="shared" si="10"/>
        <v>290.16000000000003</v>
      </c>
      <c r="G83" s="87">
        <f t="shared" si="8"/>
        <v>12433.557220725274</v>
      </c>
    </row>
    <row r="84" spans="1:7" x14ac:dyDescent="0.25">
      <c r="A84" s="86">
        <f t="shared" si="11"/>
        <v>45566</v>
      </c>
      <c r="B84" s="73">
        <v>70</v>
      </c>
      <c r="C84" s="66">
        <f t="shared" si="6"/>
        <v>12433.557220725274</v>
      </c>
      <c r="D84" s="87">
        <f t="shared" si="7"/>
        <v>48.7</v>
      </c>
      <c r="E84" s="87">
        <f t="shared" si="9"/>
        <v>241.45761256977752</v>
      </c>
      <c r="F84" s="87">
        <f t="shared" si="10"/>
        <v>290.16000000000003</v>
      </c>
      <c r="G84" s="87">
        <f t="shared" si="8"/>
        <v>12192.099608155497</v>
      </c>
    </row>
    <row r="85" spans="1:7" x14ac:dyDescent="0.25">
      <c r="A85" s="86">
        <f t="shared" si="11"/>
        <v>45597</v>
      </c>
      <c r="B85" s="73">
        <v>71</v>
      </c>
      <c r="C85" s="66">
        <f t="shared" si="6"/>
        <v>12192.099608155497</v>
      </c>
      <c r="D85" s="87">
        <f t="shared" si="7"/>
        <v>47.75</v>
      </c>
      <c r="E85" s="87">
        <f t="shared" si="9"/>
        <v>242.40332155234248</v>
      </c>
      <c r="F85" s="87">
        <f t="shared" si="10"/>
        <v>290.16000000000003</v>
      </c>
      <c r="G85" s="87">
        <f t="shared" si="8"/>
        <v>11949.696286603154</v>
      </c>
    </row>
    <row r="86" spans="1:7" x14ac:dyDescent="0.25">
      <c r="A86" s="86">
        <f t="shared" si="11"/>
        <v>45627</v>
      </c>
      <c r="B86" s="73">
        <v>72</v>
      </c>
      <c r="C86" s="66">
        <f t="shared" si="6"/>
        <v>11949.696286603154</v>
      </c>
      <c r="D86" s="87">
        <f t="shared" si="7"/>
        <v>46.8</v>
      </c>
      <c r="E86" s="87">
        <f t="shared" si="9"/>
        <v>243.35273456175585</v>
      </c>
      <c r="F86" s="87">
        <f t="shared" si="10"/>
        <v>290.16000000000003</v>
      </c>
      <c r="G86" s="87">
        <f t="shared" si="8"/>
        <v>11706.343552041397</v>
      </c>
    </row>
    <row r="87" spans="1:7" x14ac:dyDescent="0.25">
      <c r="A87" s="86">
        <f t="shared" si="11"/>
        <v>45658</v>
      </c>
      <c r="B87" s="73">
        <v>73</v>
      </c>
      <c r="C87" s="66">
        <f t="shared" si="6"/>
        <v>11706.343552041397</v>
      </c>
      <c r="D87" s="87">
        <f t="shared" si="7"/>
        <v>45.85</v>
      </c>
      <c r="E87" s="87">
        <f t="shared" si="9"/>
        <v>244.30586610545606</v>
      </c>
      <c r="F87" s="87">
        <f t="shared" si="10"/>
        <v>290.16000000000003</v>
      </c>
      <c r="G87" s="87">
        <f t="shared" si="8"/>
        <v>11462.03768593594</v>
      </c>
    </row>
    <row r="88" spans="1:7" x14ac:dyDescent="0.25">
      <c r="A88" s="86">
        <f t="shared" si="11"/>
        <v>45689</v>
      </c>
      <c r="B88" s="73">
        <v>74</v>
      </c>
      <c r="C88" s="66">
        <f t="shared" si="6"/>
        <v>11462.03768593594</v>
      </c>
      <c r="D88" s="87">
        <f t="shared" si="7"/>
        <v>44.89</v>
      </c>
      <c r="E88" s="87">
        <f t="shared" si="9"/>
        <v>245.26273074770242</v>
      </c>
      <c r="F88" s="87">
        <f t="shared" si="10"/>
        <v>290.16000000000003</v>
      </c>
      <c r="G88" s="87">
        <f t="shared" si="8"/>
        <v>11216.774955188237</v>
      </c>
    </row>
    <row r="89" spans="1:7" x14ac:dyDescent="0.25">
      <c r="A89" s="86">
        <f t="shared" si="11"/>
        <v>45717</v>
      </c>
      <c r="B89" s="73">
        <v>75</v>
      </c>
      <c r="C89" s="66">
        <f t="shared" si="6"/>
        <v>11216.774955188237</v>
      </c>
      <c r="D89" s="87">
        <f t="shared" si="7"/>
        <v>43.93</v>
      </c>
      <c r="E89" s="87">
        <f t="shared" si="9"/>
        <v>246.22334310979761</v>
      </c>
      <c r="F89" s="87">
        <f t="shared" si="10"/>
        <v>290.16000000000003</v>
      </c>
      <c r="G89" s="87">
        <f t="shared" si="8"/>
        <v>10970.55161207844</v>
      </c>
    </row>
    <row r="90" spans="1:7" x14ac:dyDescent="0.25">
      <c r="A90" s="86">
        <f t="shared" si="11"/>
        <v>45748</v>
      </c>
      <c r="B90" s="73">
        <v>76</v>
      </c>
      <c r="C90" s="66">
        <f t="shared" si="6"/>
        <v>10970.55161207844</v>
      </c>
      <c r="D90" s="87">
        <f t="shared" si="7"/>
        <v>42.97</v>
      </c>
      <c r="E90" s="87">
        <f t="shared" si="9"/>
        <v>247.18771787031096</v>
      </c>
      <c r="F90" s="87">
        <f t="shared" si="10"/>
        <v>290.16000000000003</v>
      </c>
      <c r="G90" s="87">
        <f t="shared" si="8"/>
        <v>10723.363894208129</v>
      </c>
    </row>
    <row r="91" spans="1:7" x14ac:dyDescent="0.25">
      <c r="A91" s="86">
        <f t="shared" si="11"/>
        <v>45778</v>
      </c>
      <c r="B91" s="73">
        <v>77</v>
      </c>
      <c r="C91" s="66">
        <f t="shared" si="6"/>
        <v>10723.363894208129</v>
      </c>
      <c r="D91" s="87">
        <f t="shared" si="7"/>
        <v>42</v>
      </c>
      <c r="E91" s="87">
        <f t="shared" si="9"/>
        <v>248.15586976530301</v>
      </c>
      <c r="F91" s="87">
        <f t="shared" si="10"/>
        <v>290.16000000000003</v>
      </c>
      <c r="G91" s="87">
        <f t="shared" si="8"/>
        <v>10475.208024442825</v>
      </c>
    </row>
    <row r="92" spans="1:7" x14ac:dyDescent="0.25">
      <c r="A92" s="86">
        <f t="shared" si="11"/>
        <v>45809</v>
      </c>
      <c r="B92" s="73">
        <v>78</v>
      </c>
      <c r="C92" s="66">
        <f t="shared" si="6"/>
        <v>10475.208024442825</v>
      </c>
      <c r="D92" s="87">
        <f t="shared" si="7"/>
        <v>41.03</v>
      </c>
      <c r="E92" s="87">
        <f t="shared" si="9"/>
        <v>249.12781358855045</v>
      </c>
      <c r="F92" s="87">
        <f t="shared" si="10"/>
        <v>290.16000000000003</v>
      </c>
      <c r="G92" s="87">
        <f t="shared" si="8"/>
        <v>10226.080210854274</v>
      </c>
    </row>
    <row r="93" spans="1:7" x14ac:dyDescent="0.25">
      <c r="A93" s="86">
        <f t="shared" si="11"/>
        <v>45839</v>
      </c>
      <c r="B93" s="73">
        <v>79</v>
      </c>
      <c r="C93" s="66">
        <f t="shared" si="6"/>
        <v>10226.080210854274</v>
      </c>
      <c r="D93" s="87">
        <f t="shared" si="7"/>
        <v>40.049999999999997</v>
      </c>
      <c r="E93" s="87">
        <f t="shared" si="9"/>
        <v>250.10356419177228</v>
      </c>
      <c r="F93" s="87">
        <f t="shared" si="10"/>
        <v>290.16000000000003</v>
      </c>
      <c r="G93" s="87">
        <f t="shared" si="8"/>
        <v>9975.9766466625024</v>
      </c>
    </row>
    <row r="94" spans="1:7" x14ac:dyDescent="0.25">
      <c r="A94" s="86">
        <f t="shared" si="11"/>
        <v>45870</v>
      </c>
      <c r="B94" s="73">
        <v>80</v>
      </c>
      <c r="C94" s="66">
        <f t="shared" si="6"/>
        <v>9975.9766466625024</v>
      </c>
      <c r="D94" s="87">
        <f t="shared" si="7"/>
        <v>39.07</v>
      </c>
      <c r="E94" s="87">
        <f t="shared" si="9"/>
        <v>251.08313648485671</v>
      </c>
      <c r="F94" s="87">
        <f t="shared" si="10"/>
        <v>290.16000000000003</v>
      </c>
      <c r="G94" s="87">
        <f t="shared" si="8"/>
        <v>9724.893510177646</v>
      </c>
    </row>
    <row r="95" spans="1:7" x14ac:dyDescent="0.25">
      <c r="A95" s="86">
        <f t="shared" si="11"/>
        <v>45901</v>
      </c>
      <c r="B95" s="73">
        <v>81</v>
      </c>
      <c r="C95" s="66">
        <f t="shared" si="6"/>
        <v>9724.893510177646</v>
      </c>
      <c r="D95" s="87">
        <f t="shared" si="7"/>
        <v>38.090000000000003</v>
      </c>
      <c r="E95" s="87">
        <f t="shared" si="9"/>
        <v>252.06654543608903</v>
      </c>
      <c r="F95" s="87">
        <f t="shared" si="10"/>
        <v>290.16000000000003</v>
      </c>
      <c r="G95" s="87">
        <f t="shared" si="8"/>
        <v>9472.8269647415564</v>
      </c>
    </row>
    <row r="96" spans="1:7" x14ac:dyDescent="0.25">
      <c r="A96" s="86">
        <f t="shared" si="11"/>
        <v>45931</v>
      </c>
      <c r="B96" s="73">
        <v>82</v>
      </c>
      <c r="C96" s="66">
        <f t="shared" si="6"/>
        <v>9472.8269647415564</v>
      </c>
      <c r="D96" s="87">
        <f t="shared" si="7"/>
        <v>37.1</v>
      </c>
      <c r="E96" s="87">
        <f t="shared" si="9"/>
        <v>253.05380607238044</v>
      </c>
      <c r="F96" s="87">
        <f t="shared" si="10"/>
        <v>290.16000000000003</v>
      </c>
      <c r="G96" s="87">
        <f t="shared" si="8"/>
        <v>9219.7731586691752</v>
      </c>
    </row>
    <row r="97" spans="1:7" x14ac:dyDescent="0.25">
      <c r="A97" s="86">
        <f t="shared" si="11"/>
        <v>45962</v>
      </c>
      <c r="B97" s="73">
        <v>83</v>
      </c>
      <c r="C97" s="66">
        <f t="shared" si="6"/>
        <v>9219.7731586691752</v>
      </c>
      <c r="D97" s="87">
        <f t="shared" si="7"/>
        <v>36.11</v>
      </c>
      <c r="E97" s="87">
        <f t="shared" si="9"/>
        <v>254.04493347949722</v>
      </c>
      <c r="F97" s="87">
        <f t="shared" si="10"/>
        <v>290.16000000000003</v>
      </c>
      <c r="G97" s="87">
        <f t="shared" si="8"/>
        <v>8965.7282251896777</v>
      </c>
    </row>
    <row r="98" spans="1:7" x14ac:dyDescent="0.25">
      <c r="A98" s="86">
        <f t="shared" si="11"/>
        <v>45992</v>
      </c>
      <c r="B98" s="73">
        <v>84</v>
      </c>
      <c r="C98" s="66">
        <f t="shared" si="6"/>
        <v>8965.7282251896777</v>
      </c>
      <c r="D98" s="87">
        <f t="shared" si="7"/>
        <v>35.119999999999997</v>
      </c>
      <c r="E98" s="87">
        <f t="shared" si="9"/>
        <v>255.03994280229193</v>
      </c>
      <c r="F98" s="87">
        <f t="shared" si="10"/>
        <v>290.16000000000003</v>
      </c>
      <c r="G98" s="87">
        <f t="shared" si="8"/>
        <v>8710.6882823873857</v>
      </c>
    </row>
    <row r="99" spans="1:7" x14ac:dyDescent="0.25">
      <c r="A99" s="86">
        <f t="shared" si="11"/>
        <v>46023</v>
      </c>
      <c r="B99" s="73">
        <v>85</v>
      </c>
      <c r="C99" s="66">
        <f t="shared" si="6"/>
        <v>8710.6882823873857</v>
      </c>
      <c r="D99" s="87">
        <f t="shared" si="7"/>
        <v>34.119999999999997</v>
      </c>
      <c r="E99" s="87">
        <f t="shared" si="9"/>
        <v>256.03884924493423</v>
      </c>
      <c r="F99" s="87">
        <f t="shared" si="10"/>
        <v>290.16000000000003</v>
      </c>
      <c r="G99" s="87">
        <f t="shared" si="8"/>
        <v>8454.649433142451</v>
      </c>
    </row>
    <row r="100" spans="1:7" x14ac:dyDescent="0.25">
      <c r="A100" s="86">
        <f t="shared" si="11"/>
        <v>46054</v>
      </c>
      <c r="B100" s="73">
        <v>86</v>
      </c>
      <c r="C100" s="66">
        <f t="shared" si="6"/>
        <v>8454.649433142451</v>
      </c>
      <c r="D100" s="87">
        <f t="shared" si="7"/>
        <v>33.11</v>
      </c>
      <c r="E100" s="87">
        <f t="shared" si="9"/>
        <v>257.04166807114353</v>
      </c>
      <c r="F100" s="87">
        <f t="shared" si="10"/>
        <v>290.16000000000003</v>
      </c>
      <c r="G100" s="87">
        <f t="shared" si="8"/>
        <v>8197.6077650713069</v>
      </c>
    </row>
    <row r="101" spans="1:7" x14ac:dyDescent="0.25">
      <c r="A101" s="86">
        <f t="shared" si="11"/>
        <v>46082</v>
      </c>
      <c r="B101" s="73">
        <v>87</v>
      </c>
      <c r="C101" s="66">
        <f t="shared" si="6"/>
        <v>8197.6077650713069</v>
      </c>
      <c r="D101" s="87">
        <f t="shared" si="7"/>
        <v>32.11</v>
      </c>
      <c r="E101" s="87">
        <f t="shared" si="9"/>
        <v>258.04841460442225</v>
      </c>
      <c r="F101" s="87">
        <f t="shared" si="10"/>
        <v>290.16000000000003</v>
      </c>
      <c r="G101" s="87">
        <f t="shared" si="8"/>
        <v>7939.559350466885</v>
      </c>
    </row>
    <row r="102" spans="1:7" x14ac:dyDescent="0.25">
      <c r="A102" s="86">
        <f t="shared" si="11"/>
        <v>46113</v>
      </c>
      <c r="B102" s="73">
        <v>88</v>
      </c>
      <c r="C102" s="66">
        <f t="shared" si="6"/>
        <v>7939.559350466885</v>
      </c>
      <c r="D102" s="87">
        <f t="shared" si="7"/>
        <v>31.1</v>
      </c>
      <c r="E102" s="87">
        <f t="shared" si="9"/>
        <v>259.05910422828953</v>
      </c>
      <c r="F102" s="87">
        <f t="shared" si="10"/>
        <v>290.16000000000003</v>
      </c>
      <c r="G102" s="87">
        <f t="shared" si="8"/>
        <v>7680.5002462385955</v>
      </c>
    </row>
    <row r="103" spans="1:7" x14ac:dyDescent="0.25">
      <c r="A103" s="86">
        <f t="shared" si="11"/>
        <v>46143</v>
      </c>
      <c r="B103" s="73">
        <v>89</v>
      </c>
      <c r="C103" s="66">
        <f t="shared" si="6"/>
        <v>7680.5002462385955</v>
      </c>
      <c r="D103" s="87">
        <f t="shared" si="7"/>
        <v>30.08</v>
      </c>
      <c r="E103" s="87">
        <f t="shared" si="9"/>
        <v>260.07375238651701</v>
      </c>
      <c r="F103" s="87">
        <f t="shared" si="10"/>
        <v>290.16000000000003</v>
      </c>
      <c r="G103" s="87">
        <f t="shared" si="8"/>
        <v>7420.4264938520782</v>
      </c>
    </row>
    <row r="104" spans="1:7" x14ac:dyDescent="0.25">
      <c r="A104" s="86">
        <f t="shared" si="11"/>
        <v>46174</v>
      </c>
      <c r="B104" s="73">
        <v>90</v>
      </c>
      <c r="C104" s="66">
        <f t="shared" si="6"/>
        <v>7420.4264938520782</v>
      </c>
      <c r="D104" s="87">
        <f t="shared" si="7"/>
        <v>29.06</v>
      </c>
      <c r="E104" s="87">
        <f t="shared" si="9"/>
        <v>261.09237458336423</v>
      </c>
      <c r="F104" s="87">
        <f t="shared" si="10"/>
        <v>290.16000000000003</v>
      </c>
      <c r="G104" s="87">
        <f t="shared" si="8"/>
        <v>7159.3341192687139</v>
      </c>
    </row>
    <row r="105" spans="1:7" x14ac:dyDescent="0.25">
      <c r="A105" s="86">
        <f t="shared" si="11"/>
        <v>46204</v>
      </c>
      <c r="B105" s="73">
        <v>91</v>
      </c>
      <c r="C105" s="66">
        <f t="shared" si="6"/>
        <v>7159.3341192687139</v>
      </c>
      <c r="D105" s="87">
        <f t="shared" si="7"/>
        <v>28.04</v>
      </c>
      <c r="E105" s="87">
        <f t="shared" si="9"/>
        <v>262.11498638381568</v>
      </c>
      <c r="F105" s="87">
        <f t="shared" si="10"/>
        <v>290.16000000000003</v>
      </c>
      <c r="G105" s="87">
        <f t="shared" si="8"/>
        <v>6897.2191328848985</v>
      </c>
    </row>
    <row r="106" spans="1:7" x14ac:dyDescent="0.25">
      <c r="A106" s="86">
        <f t="shared" si="11"/>
        <v>46235</v>
      </c>
      <c r="B106" s="73">
        <v>92</v>
      </c>
      <c r="C106" s="66">
        <f t="shared" si="6"/>
        <v>6897.2191328848985</v>
      </c>
      <c r="D106" s="87">
        <f t="shared" si="7"/>
        <v>27.01</v>
      </c>
      <c r="E106" s="87">
        <f t="shared" si="9"/>
        <v>263.14160341381893</v>
      </c>
      <c r="F106" s="87">
        <f t="shared" si="10"/>
        <v>290.16000000000003</v>
      </c>
      <c r="G106" s="87">
        <f t="shared" si="8"/>
        <v>6634.0775294710793</v>
      </c>
    </row>
    <row r="107" spans="1:7" x14ac:dyDescent="0.25">
      <c r="A107" s="86">
        <f t="shared" si="11"/>
        <v>46266</v>
      </c>
      <c r="B107" s="73">
        <v>93</v>
      </c>
      <c r="C107" s="66">
        <f t="shared" si="6"/>
        <v>6634.0775294710793</v>
      </c>
      <c r="D107" s="87">
        <f t="shared" si="7"/>
        <v>25.98</v>
      </c>
      <c r="E107" s="87">
        <f t="shared" si="9"/>
        <v>264.17224136052312</v>
      </c>
      <c r="F107" s="87">
        <f t="shared" si="10"/>
        <v>290.16000000000003</v>
      </c>
      <c r="G107" s="87">
        <f t="shared" si="8"/>
        <v>6369.9052881105563</v>
      </c>
    </row>
    <row r="108" spans="1:7" x14ac:dyDescent="0.25">
      <c r="A108" s="86">
        <f t="shared" si="11"/>
        <v>46296</v>
      </c>
      <c r="B108" s="73">
        <v>94</v>
      </c>
      <c r="C108" s="66">
        <f t="shared" si="6"/>
        <v>6369.9052881105563</v>
      </c>
      <c r="D108" s="87">
        <f t="shared" si="7"/>
        <v>24.95</v>
      </c>
      <c r="E108" s="87">
        <f t="shared" si="9"/>
        <v>265.20691597251852</v>
      </c>
      <c r="F108" s="87">
        <f t="shared" si="10"/>
        <v>290.16000000000003</v>
      </c>
      <c r="G108" s="87">
        <f t="shared" si="8"/>
        <v>6104.6983721380375</v>
      </c>
    </row>
    <row r="109" spans="1:7" x14ac:dyDescent="0.25">
      <c r="A109" s="86">
        <f t="shared" si="11"/>
        <v>46327</v>
      </c>
      <c r="B109" s="73">
        <v>95</v>
      </c>
      <c r="C109" s="66">
        <f t="shared" si="6"/>
        <v>6104.6983721380375</v>
      </c>
      <c r="D109" s="87">
        <f t="shared" si="7"/>
        <v>23.91</v>
      </c>
      <c r="E109" s="87">
        <f t="shared" si="9"/>
        <v>266.24564306007755</v>
      </c>
      <c r="F109" s="87">
        <f t="shared" si="10"/>
        <v>290.16000000000003</v>
      </c>
      <c r="G109" s="87">
        <f t="shared" si="8"/>
        <v>5838.4527290779597</v>
      </c>
    </row>
    <row r="110" spans="1:7" x14ac:dyDescent="0.25">
      <c r="A110" s="86">
        <f t="shared" si="11"/>
        <v>46357</v>
      </c>
      <c r="B110" s="73">
        <v>96</v>
      </c>
      <c r="C110" s="66">
        <f t="shared" si="6"/>
        <v>5838.4527290779597</v>
      </c>
      <c r="D110" s="87">
        <f t="shared" si="7"/>
        <v>22.87</v>
      </c>
      <c r="E110" s="87">
        <f t="shared" si="9"/>
        <v>267.28843849539618</v>
      </c>
      <c r="F110" s="87">
        <f t="shared" si="10"/>
        <v>290.16000000000003</v>
      </c>
      <c r="G110" s="87">
        <f t="shared" si="8"/>
        <v>5571.1642905825638</v>
      </c>
    </row>
    <row r="111" spans="1:7" x14ac:dyDescent="0.25">
      <c r="A111" s="86">
        <f t="shared" si="11"/>
        <v>46388</v>
      </c>
      <c r="B111" s="73">
        <v>97</v>
      </c>
      <c r="C111" s="66">
        <f t="shared" si="6"/>
        <v>5571.1642905825638</v>
      </c>
      <c r="D111" s="87">
        <f t="shared" si="7"/>
        <v>21.82</v>
      </c>
      <c r="E111" s="87">
        <f t="shared" si="9"/>
        <v>268.33531821283646</v>
      </c>
      <c r="F111" s="87">
        <f t="shared" si="10"/>
        <v>290.16000000000003</v>
      </c>
      <c r="G111" s="87">
        <f t="shared" si="8"/>
        <v>5302.8289723697271</v>
      </c>
    </row>
    <row r="112" spans="1:7" x14ac:dyDescent="0.25">
      <c r="A112" s="86">
        <f t="shared" si="11"/>
        <v>46419</v>
      </c>
      <c r="B112" s="73">
        <v>98</v>
      </c>
      <c r="C112" s="66">
        <f t="shared" si="6"/>
        <v>5302.8289723697271</v>
      </c>
      <c r="D112" s="87">
        <f t="shared" si="7"/>
        <v>20.77</v>
      </c>
      <c r="E112" s="87">
        <f t="shared" si="9"/>
        <v>269.38629820917004</v>
      </c>
      <c r="F112" s="87">
        <f t="shared" si="10"/>
        <v>290.16000000000003</v>
      </c>
      <c r="G112" s="87">
        <f t="shared" si="8"/>
        <v>5033.4426741605566</v>
      </c>
    </row>
    <row r="113" spans="1:7" x14ac:dyDescent="0.25">
      <c r="A113" s="86">
        <f t="shared" si="11"/>
        <v>46447</v>
      </c>
      <c r="B113" s="73">
        <v>99</v>
      </c>
      <c r="C113" s="66">
        <f t="shared" si="6"/>
        <v>5033.4426741605566</v>
      </c>
      <c r="D113" s="87">
        <f t="shared" si="7"/>
        <v>19.71</v>
      </c>
      <c r="E113" s="87">
        <f t="shared" si="9"/>
        <v>270.44139454382264</v>
      </c>
      <c r="F113" s="87">
        <f t="shared" si="10"/>
        <v>290.16000000000003</v>
      </c>
      <c r="G113" s="87">
        <f t="shared" si="8"/>
        <v>4763.0012796167339</v>
      </c>
    </row>
    <row r="114" spans="1:7" x14ac:dyDescent="0.25">
      <c r="A114" s="86">
        <f t="shared" si="11"/>
        <v>46478</v>
      </c>
      <c r="B114" s="73">
        <v>100</v>
      </c>
      <c r="C114" s="66">
        <f t="shared" si="6"/>
        <v>4763.0012796167339</v>
      </c>
      <c r="D114" s="87">
        <f t="shared" si="7"/>
        <v>18.66</v>
      </c>
      <c r="E114" s="87">
        <f t="shared" si="9"/>
        <v>271.50062333911927</v>
      </c>
      <c r="F114" s="87">
        <f t="shared" si="10"/>
        <v>290.16000000000003</v>
      </c>
      <c r="G114" s="87">
        <f t="shared" si="8"/>
        <v>4491.5006562776143</v>
      </c>
    </row>
    <row r="115" spans="1:7" x14ac:dyDescent="0.25">
      <c r="A115" s="86">
        <f t="shared" si="11"/>
        <v>46508</v>
      </c>
      <c r="B115" s="73">
        <v>101</v>
      </c>
      <c r="C115" s="66">
        <f t="shared" si="6"/>
        <v>4491.5006562776143</v>
      </c>
      <c r="D115" s="87">
        <f t="shared" si="7"/>
        <v>17.59</v>
      </c>
      <c r="E115" s="87">
        <f t="shared" si="9"/>
        <v>272.56400078053082</v>
      </c>
      <c r="F115" s="87">
        <f t="shared" si="10"/>
        <v>290.16000000000003</v>
      </c>
      <c r="G115" s="87">
        <f t="shared" si="8"/>
        <v>4218.9366554970838</v>
      </c>
    </row>
    <row r="116" spans="1:7" x14ac:dyDescent="0.25">
      <c r="A116" s="86">
        <f t="shared" si="11"/>
        <v>46539</v>
      </c>
      <c r="B116" s="73">
        <v>102</v>
      </c>
      <c r="C116" s="66">
        <f t="shared" si="6"/>
        <v>4218.9366554970838</v>
      </c>
      <c r="D116" s="87">
        <f t="shared" si="7"/>
        <v>16.52</v>
      </c>
      <c r="E116" s="87">
        <f t="shared" si="9"/>
        <v>273.63154311692125</v>
      </c>
      <c r="F116" s="87">
        <f t="shared" si="10"/>
        <v>290.16000000000003</v>
      </c>
      <c r="G116" s="87">
        <f t="shared" si="8"/>
        <v>3945.3051123801624</v>
      </c>
    </row>
    <row r="117" spans="1:7" x14ac:dyDescent="0.25">
      <c r="A117" s="86">
        <f t="shared" si="11"/>
        <v>46569</v>
      </c>
      <c r="B117" s="73">
        <v>103</v>
      </c>
      <c r="C117" s="66">
        <f t="shared" si="6"/>
        <v>3945.3051123801624</v>
      </c>
      <c r="D117" s="87">
        <f t="shared" si="7"/>
        <v>15.45</v>
      </c>
      <c r="E117" s="87">
        <f t="shared" si="9"/>
        <v>274.70326666079586</v>
      </c>
      <c r="F117" s="87">
        <f t="shared" si="10"/>
        <v>290.16000000000003</v>
      </c>
      <c r="G117" s="87">
        <f t="shared" si="8"/>
        <v>3670.6018457193668</v>
      </c>
    </row>
    <row r="118" spans="1:7" x14ac:dyDescent="0.25">
      <c r="A118" s="86">
        <f t="shared" si="11"/>
        <v>46600</v>
      </c>
      <c r="B118" s="73">
        <v>104</v>
      </c>
      <c r="C118" s="66">
        <f t="shared" si="6"/>
        <v>3670.6018457193668</v>
      </c>
      <c r="D118" s="87">
        <f t="shared" si="7"/>
        <v>14.38</v>
      </c>
      <c r="E118" s="87">
        <f t="shared" si="9"/>
        <v>275.77918778855064</v>
      </c>
      <c r="F118" s="87">
        <f t="shared" si="10"/>
        <v>290.16000000000003</v>
      </c>
      <c r="G118" s="87">
        <f t="shared" si="8"/>
        <v>3394.8226579308161</v>
      </c>
    </row>
    <row r="119" spans="1:7" x14ac:dyDescent="0.25">
      <c r="A119" s="86">
        <f t="shared" si="11"/>
        <v>46631</v>
      </c>
      <c r="B119" s="73">
        <v>105</v>
      </c>
      <c r="C119" s="66">
        <f t="shared" si="6"/>
        <v>3394.8226579308161</v>
      </c>
      <c r="D119" s="87">
        <f t="shared" si="7"/>
        <v>13.3</v>
      </c>
      <c r="E119" s="87">
        <f t="shared" si="9"/>
        <v>276.85932294072245</v>
      </c>
      <c r="F119" s="87">
        <f t="shared" si="10"/>
        <v>290.16000000000003</v>
      </c>
      <c r="G119" s="87">
        <f t="shared" si="8"/>
        <v>3117.9633349900937</v>
      </c>
    </row>
    <row r="120" spans="1:7" x14ac:dyDescent="0.25">
      <c r="A120" s="86">
        <f t="shared" si="11"/>
        <v>46661</v>
      </c>
      <c r="B120" s="73">
        <v>106</v>
      </c>
      <c r="C120" s="66">
        <f t="shared" si="6"/>
        <v>3117.9633349900937</v>
      </c>
      <c r="D120" s="87">
        <f t="shared" si="7"/>
        <v>12.21</v>
      </c>
      <c r="E120" s="87">
        <f t="shared" si="9"/>
        <v>277.9436886222403</v>
      </c>
      <c r="F120" s="87">
        <f t="shared" si="10"/>
        <v>290.16000000000003</v>
      </c>
      <c r="G120" s="87">
        <f t="shared" si="8"/>
        <v>2840.0196463678535</v>
      </c>
    </row>
    <row r="121" spans="1:7" x14ac:dyDescent="0.25">
      <c r="A121" s="86">
        <f t="shared" si="11"/>
        <v>46692</v>
      </c>
      <c r="B121" s="73">
        <v>107</v>
      </c>
      <c r="C121" s="66">
        <f t="shared" si="6"/>
        <v>2840.0196463678535</v>
      </c>
      <c r="D121" s="87">
        <f t="shared" si="7"/>
        <v>11.12</v>
      </c>
      <c r="E121" s="87">
        <f t="shared" si="9"/>
        <v>279.03230140267743</v>
      </c>
      <c r="F121" s="87">
        <f t="shared" si="10"/>
        <v>290.16000000000003</v>
      </c>
      <c r="G121" s="87">
        <f t="shared" si="8"/>
        <v>2560.9873449651759</v>
      </c>
    </row>
    <row r="122" spans="1:7" x14ac:dyDescent="0.25">
      <c r="A122" s="86">
        <f t="shared" si="11"/>
        <v>46722</v>
      </c>
      <c r="B122" s="73">
        <v>108</v>
      </c>
      <c r="C122" s="66">
        <f t="shared" si="6"/>
        <v>2560.9873449651759</v>
      </c>
      <c r="D122" s="87">
        <f t="shared" si="7"/>
        <v>10.029999999999999</v>
      </c>
      <c r="E122" s="87">
        <f t="shared" si="9"/>
        <v>280.12517791650458</v>
      </c>
      <c r="F122" s="87">
        <f t="shared" si="10"/>
        <v>290.16000000000003</v>
      </c>
      <c r="G122" s="87">
        <f t="shared" si="8"/>
        <v>2280.8621670486714</v>
      </c>
    </row>
    <row r="123" spans="1:7" x14ac:dyDescent="0.25">
      <c r="A123" s="86">
        <f t="shared" si="11"/>
        <v>46753</v>
      </c>
      <c r="B123" s="73">
        <v>109</v>
      </c>
      <c r="C123" s="66">
        <f t="shared" si="6"/>
        <v>2280.8621670486714</v>
      </c>
      <c r="D123" s="87">
        <f t="shared" si="7"/>
        <v>8.93</v>
      </c>
      <c r="E123" s="87">
        <f t="shared" si="9"/>
        <v>281.2223348633442</v>
      </c>
      <c r="F123" s="87">
        <f t="shared" si="10"/>
        <v>290.16000000000003</v>
      </c>
      <c r="G123" s="87">
        <f t="shared" si="8"/>
        <v>1999.6398321853271</v>
      </c>
    </row>
    <row r="124" spans="1:7" x14ac:dyDescent="0.25">
      <c r="A124" s="86">
        <f t="shared" si="11"/>
        <v>46784</v>
      </c>
      <c r="B124" s="73">
        <v>110</v>
      </c>
      <c r="C124" s="66">
        <f t="shared" si="6"/>
        <v>1999.6398321853271</v>
      </c>
      <c r="D124" s="87">
        <f t="shared" si="7"/>
        <v>7.83</v>
      </c>
      <c r="E124" s="87">
        <f t="shared" si="9"/>
        <v>282.32378900822562</v>
      </c>
      <c r="F124" s="87">
        <f t="shared" si="10"/>
        <v>290.16000000000003</v>
      </c>
      <c r="G124" s="87">
        <f t="shared" si="8"/>
        <v>1717.3160431771016</v>
      </c>
    </row>
    <row r="125" spans="1:7" x14ac:dyDescent="0.25">
      <c r="A125" s="86">
        <f t="shared" si="11"/>
        <v>46813</v>
      </c>
      <c r="B125" s="73">
        <v>111</v>
      </c>
      <c r="C125" s="66">
        <f t="shared" si="6"/>
        <v>1717.3160431771016</v>
      </c>
      <c r="D125" s="87">
        <f t="shared" si="7"/>
        <v>6.73</v>
      </c>
      <c r="E125" s="87">
        <f t="shared" si="9"/>
        <v>283.42955718184118</v>
      </c>
      <c r="F125" s="87">
        <f t="shared" si="10"/>
        <v>290.16000000000003</v>
      </c>
      <c r="G125" s="87">
        <f t="shared" si="8"/>
        <v>1433.8864859952605</v>
      </c>
    </row>
    <row r="126" spans="1:7" x14ac:dyDescent="0.25">
      <c r="A126" s="86">
        <f t="shared" si="11"/>
        <v>46844</v>
      </c>
      <c r="B126" s="73">
        <v>112</v>
      </c>
      <c r="C126" s="66">
        <f t="shared" si="6"/>
        <v>1433.8864859952605</v>
      </c>
      <c r="D126" s="87">
        <f t="shared" si="7"/>
        <v>5.62</v>
      </c>
      <c r="E126" s="87">
        <f t="shared" si="9"/>
        <v>284.5396562808034</v>
      </c>
      <c r="F126" s="87">
        <f t="shared" si="10"/>
        <v>290.16000000000003</v>
      </c>
      <c r="G126" s="87">
        <f t="shared" si="8"/>
        <v>1149.346829714457</v>
      </c>
    </row>
    <row r="127" spans="1:7" x14ac:dyDescent="0.25">
      <c r="A127" s="86">
        <f t="shared" si="11"/>
        <v>46874</v>
      </c>
      <c r="B127" s="73">
        <v>113</v>
      </c>
      <c r="C127" s="66">
        <f t="shared" si="6"/>
        <v>1149.346829714457</v>
      </c>
      <c r="D127" s="87">
        <f t="shared" si="7"/>
        <v>4.5</v>
      </c>
      <c r="E127" s="87">
        <f t="shared" si="9"/>
        <v>285.65410326790322</v>
      </c>
      <c r="F127" s="87">
        <f t="shared" si="10"/>
        <v>290.16000000000003</v>
      </c>
      <c r="G127" s="87">
        <f t="shared" si="8"/>
        <v>863.69272644655382</v>
      </c>
    </row>
    <row r="128" spans="1:7" x14ac:dyDescent="0.25">
      <c r="A128" s="86">
        <f t="shared" si="11"/>
        <v>46905</v>
      </c>
      <c r="B128" s="73">
        <v>114</v>
      </c>
      <c r="C128" s="66">
        <f t="shared" si="6"/>
        <v>863.69272644655382</v>
      </c>
      <c r="D128" s="87">
        <f t="shared" si="7"/>
        <v>3.38</v>
      </c>
      <c r="E128" s="87">
        <f t="shared" si="9"/>
        <v>286.77291517236915</v>
      </c>
      <c r="F128" s="87">
        <f t="shared" si="10"/>
        <v>290.16000000000003</v>
      </c>
      <c r="G128" s="87">
        <f t="shared" si="8"/>
        <v>576.91981127418467</v>
      </c>
    </row>
    <row r="129" spans="1:7" x14ac:dyDescent="0.25">
      <c r="A129" s="86">
        <f t="shared" si="11"/>
        <v>46935</v>
      </c>
      <c r="B129" s="73">
        <v>115</v>
      </c>
      <c r="C129" s="66">
        <f t="shared" si="6"/>
        <v>576.91981127418467</v>
      </c>
      <c r="D129" s="87">
        <f t="shared" si="7"/>
        <v>2.2599999999999998</v>
      </c>
      <c r="E129" s="87">
        <f t="shared" si="9"/>
        <v>287.89610909012765</v>
      </c>
      <c r="F129" s="87">
        <f t="shared" si="10"/>
        <v>290.16000000000003</v>
      </c>
      <c r="G129" s="87">
        <f t="shared" si="8"/>
        <v>289.02370218405702</v>
      </c>
    </row>
    <row r="130" spans="1:7" x14ac:dyDescent="0.25">
      <c r="A130" s="86">
        <f t="shared" si="11"/>
        <v>46966</v>
      </c>
      <c r="B130" s="73">
        <v>116</v>
      </c>
      <c r="C130" s="66">
        <f t="shared" si="6"/>
        <v>289.02370218405702</v>
      </c>
      <c r="D130" s="87">
        <f t="shared" si="7"/>
        <v>1.1299999999999999</v>
      </c>
      <c r="E130" s="87">
        <f t="shared" si="9"/>
        <v>289.02370218406395</v>
      </c>
      <c r="F130" s="87">
        <f t="shared" si="10"/>
        <v>290.16000000000003</v>
      </c>
      <c r="G130" s="133">
        <f t="shared" si="8"/>
        <v>-6.9348971010185778E-12</v>
      </c>
    </row>
    <row r="131" spans="1:7" ht="0.75" customHeight="1" x14ac:dyDescent="0.25">
      <c r="A131" s="86">
        <f t="shared" si="11"/>
        <v>46997</v>
      </c>
      <c r="B131" s="73">
        <v>117</v>
      </c>
      <c r="C131" s="66">
        <f t="shared" si="6"/>
        <v>-6.9348971010185778E-12</v>
      </c>
      <c r="D131" s="87">
        <f t="shared" si="7"/>
        <v>0</v>
      </c>
      <c r="E131" s="87" t="e">
        <f t="shared" si="9"/>
        <v>#NUM!</v>
      </c>
      <c r="F131" s="87">
        <f t="shared" si="10"/>
        <v>290.16000000000003</v>
      </c>
      <c r="G131" s="87" t="e">
        <f t="shared" si="8"/>
        <v>#NUM!</v>
      </c>
    </row>
    <row r="132" spans="1:7" x14ac:dyDescent="0.25">
      <c r="A132" s="86"/>
      <c r="B132" s="73"/>
      <c r="C132" s="66"/>
      <c r="D132" s="87"/>
      <c r="E132" s="87"/>
      <c r="F132" s="87"/>
      <c r="G132" s="87"/>
    </row>
    <row r="133" spans="1:7" x14ac:dyDescent="0.25">
      <c r="A133" s="86"/>
      <c r="B133" s="73"/>
      <c r="C133" s="66"/>
      <c r="D133" s="87"/>
      <c r="E133" s="87"/>
      <c r="F133" s="87"/>
      <c r="G133" s="87"/>
    </row>
    <row r="134" spans="1:7" x14ac:dyDescent="0.25">
      <c r="A134" s="86"/>
      <c r="B134" s="73"/>
      <c r="C134" s="66"/>
      <c r="D134" s="87"/>
      <c r="E134" s="87"/>
      <c r="F134" s="87"/>
      <c r="G134" s="13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CC859-E34D-4257-8760-C7B38BE632D5}">
  <dimension ref="A1:M500"/>
  <sheetViews>
    <sheetView tabSelected="1" workbookViewId="0">
      <selection activeCell="B4" sqref="B4"/>
    </sheetView>
  </sheetViews>
  <sheetFormatPr defaultColWidth="9.28515625" defaultRowHeight="15" x14ac:dyDescent="0.25"/>
  <cols>
    <col min="1" max="1" width="9.28515625" style="74"/>
    <col min="2" max="2" width="7.7109375" style="74" customWidth="1"/>
    <col min="3" max="3" width="14.7109375" style="74" customWidth="1"/>
    <col min="4" max="4" width="14.28515625" style="74" customWidth="1"/>
    <col min="5" max="6" width="14.7109375" style="74" customWidth="1"/>
    <col min="7" max="7" width="14.7109375" style="103" customWidth="1"/>
    <col min="8" max="16384" width="9.28515625" style="74"/>
  </cols>
  <sheetData>
    <row r="1" spans="1:13" x14ac:dyDescent="0.25">
      <c r="A1" s="61"/>
      <c r="B1" s="61"/>
      <c r="C1" s="61"/>
      <c r="D1" s="61"/>
      <c r="E1" s="61"/>
      <c r="F1" s="61"/>
      <c r="G1" s="62"/>
    </row>
    <row r="2" spans="1:13" x14ac:dyDescent="0.25">
      <c r="A2" s="61"/>
      <c r="B2" s="61"/>
      <c r="C2" s="61"/>
      <c r="D2" s="61"/>
      <c r="E2" s="61"/>
      <c r="F2" s="63"/>
      <c r="G2" s="64"/>
    </row>
    <row r="3" spans="1:13" x14ac:dyDescent="0.25">
      <c r="A3" s="61"/>
      <c r="B3" s="61"/>
      <c r="C3" s="61"/>
      <c r="D3" s="61"/>
      <c r="E3" s="61"/>
      <c r="F3" s="63"/>
      <c r="G3" s="64"/>
    </row>
    <row r="4" spans="1:13" ht="21" x14ac:dyDescent="0.35">
      <c r="A4" s="61"/>
      <c r="B4" s="138" t="s">
        <v>69</v>
      </c>
      <c r="C4" s="61"/>
      <c r="D4" s="61"/>
      <c r="E4" s="65"/>
      <c r="F4" s="138" t="s">
        <v>74</v>
      </c>
      <c r="G4" s="112"/>
      <c r="K4" s="103"/>
      <c r="L4" s="102"/>
    </row>
    <row r="5" spans="1:13" ht="15" customHeight="1" x14ac:dyDescent="0.3">
      <c r="A5" s="61"/>
      <c r="B5" s="139"/>
      <c r="C5" s="61"/>
      <c r="D5" s="61"/>
      <c r="E5" s="61"/>
      <c r="F5" s="66"/>
      <c r="G5" s="61"/>
      <c r="K5" s="101"/>
      <c r="L5" s="102"/>
    </row>
    <row r="6" spans="1:13" x14ac:dyDescent="0.25">
      <c r="A6" s="61"/>
      <c r="B6" s="140" t="s">
        <v>50</v>
      </c>
      <c r="C6" s="141"/>
      <c r="D6" s="142"/>
      <c r="E6" s="143">
        <v>45658</v>
      </c>
      <c r="F6" s="71"/>
      <c r="G6" s="61"/>
      <c r="K6" s="89"/>
      <c r="L6" s="89"/>
    </row>
    <row r="7" spans="1:13" x14ac:dyDescent="0.25">
      <c r="A7" s="61"/>
      <c r="B7" s="144" t="s">
        <v>51</v>
      </c>
      <c r="C7" s="63"/>
      <c r="D7" s="145"/>
      <c r="E7" s="146">
        <v>60</v>
      </c>
      <c r="F7" s="76" t="s">
        <v>52</v>
      </c>
      <c r="G7" s="61"/>
      <c r="K7" s="91"/>
      <c r="L7" s="91"/>
    </row>
    <row r="8" spans="1:13" x14ac:dyDescent="0.25">
      <c r="A8" s="61"/>
      <c r="B8" s="144" t="s">
        <v>57</v>
      </c>
      <c r="C8" s="63"/>
      <c r="D8" s="147">
        <f>E6-1</f>
        <v>45657</v>
      </c>
      <c r="E8" s="146">
        <v>1242.0899999999999</v>
      </c>
      <c r="F8" s="76" t="s">
        <v>54</v>
      </c>
      <c r="G8" s="61"/>
      <c r="K8" s="91"/>
      <c r="L8" s="91"/>
    </row>
    <row r="9" spans="1:13" x14ac:dyDescent="0.25">
      <c r="A9" s="61"/>
      <c r="B9" s="144" t="s">
        <v>58</v>
      </c>
      <c r="C9" s="63"/>
      <c r="D9" s="147">
        <f>EOMONTH(D8,E7)</f>
        <v>47483</v>
      </c>
      <c r="E9" s="146">
        <v>0</v>
      </c>
      <c r="F9" s="76" t="s">
        <v>54</v>
      </c>
      <c r="G9" s="131"/>
      <c r="K9" s="91"/>
      <c r="L9" s="91"/>
    </row>
    <row r="10" spans="1:13" x14ac:dyDescent="0.25">
      <c r="A10" s="61"/>
      <c r="B10" s="144" t="s">
        <v>56</v>
      </c>
      <c r="C10" s="63"/>
      <c r="D10" s="145"/>
      <c r="E10" s="148">
        <v>1</v>
      </c>
      <c r="F10" s="76"/>
      <c r="G10" s="61"/>
      <c r="K10" s="92"/>
      <c r="L10" s="92"/>
    </row>
    <row r="11" spans="1:13" x14ac:dyDescent="0.25">
      <c r="A11" s="61"/>
      <c r="B11" s="149" t="s">
        <v>70</v>
      </c>
      <c r="C11" s="150"/>
      <c r="D11" s="151"/>
      <c r="E11" s="152">
        <v>5.8000000000000003E-2</v>
      </c>
      <c r="F11" s="82"/>
      <c r="G11" s="83"/>
      <c r="K11" s="91"/>
      <c r="L11" s="91"/>
      <c r="M11" s="92"/>
    </row>
    <row r="12" spans="1:13" x14ac:dyDescent="0.25">
      <c r="A12" s="61"/>
      <c r="B12" s="75"/>
      <c r="C12" s="73"/>
      <c r="E12" s="84"/>
      <c r="F12" s="75"/>
      <c r="G12" s="83"/>
      <c r="K12" s="91"/>
      <c r="L12" s="91"/>
      <c r="M12" s="92"/>
    </row>
    <row r="13" spans="1:13" x14ac:dyDescent="0.25">
      <c r="G13" s="74"/>
      <c r="K13" s="91"/>
      <c r="L13" s="91"/>
      <c r="M13" s="92"/>
    </row>
    <row r="14" spans="1:13" ht="15.75" thickBot="1" x14ac:dyDescent="0.3">
      <c r="A14" s="85" t="s">
        <v>60</v>
      </c>
      <c r="B14" s="85" t="s">
        <v>61</v>
      </c>
      <c r="C14" s="85" t="s">
        <v>62</v>
      </c>
      <c r="D14" s="85" t="s">
        <v>63</v>
      </c>
      <c r="E14" s="85" t="s">
        <v>64</v>
      </c>
      <c r="F14" s="85" t="s">
        <v>65</v>
      </c>
      <c r="G14" s="85" t="s">
        <v>66</v>
      </c>
      <c r="K14" s="91"/>
      <c r="L14" s="91"/>
      <c r="M14" s="92"/>
    </row>
    <row r="15" spans="1:13" x14ac:dyDescent="0.25">
      <c r="A15" s="86">
        <f>IF(B15="","",E6)</f>
        <v>45658</v>
      </c>
      <c r="B15" s="73">
        <f>IF(E7&gt;0,1,"")</f>
        <v>1</v>
      </c>
      <c r="C15" s="66">
        <f>IF(B15="","",E8)</f>
        <v>1242.0899999999999</v>
      </c>
      <c r="D15" s="87">
        <f>IF(B15="","",IPMT($E$11/12,B15,$E$7,-$E$8,$E$9,0))</f>
        <v>6.0034349999999996</v>
      </c>
      <c r="E15" s="87">
        <f>IF(B15="","",PPMT($E$11/12,B15,$E$7,-$E$8,$E$9,0))</f>
        <v>17.894302951698268</v>
      </c>
      <c r="F15" s="87">
        <f>IF(B15="","",SUM(D15:E15))</f>
        <v>23.897737951698268</v>
      </c>
      <c r="G15" s="66">
        <f>IF(B15="","",SUM(C15)-SUM(E15))</f>
        <v>1224.1956970483016</v>
      </c>
      <c r="K15" s="91"/>
      <c r="L15" s="91"/>
      <c r="M15" s="92"/>
    </row>
    <row r="16" spans="1:13" x14ac:dyDescent="0.25">
      <c r="A16" s="86">
        <f>IF(B16="","",EDATE(A15,1))</f>
        <v>45689</v>
      </c>
      <c r="B16" s="73">
        <f>IF(B15="","",IF(SUM(B15)+1&lt;=$E$7,SUM(B15)+1,""))</f>
        <v>2</v>
      </c>
      <c r="C16" s="66">
        <f>IF(B16="","",G15)</f>
        <v>1224.1956970483016</v>
      </c>
      <c r="D16" s="87">
        <f>IF(B16="","",IPMT($E$11/12,B16,$E$7,-$E$8,$E$9,0))</f>
        <v>5.9169458690667938</v>
      </c>
      <c r="E16" s="87">
        <f>IF(B16="","",PPMT($E$11/12,B16,$E$7,-$E$8,$E$9,0))</f>
        <v>17.980792082631478</v>
      </c>
      <c r="F16" s="87">
        <f t="shared" ref="F16:F79" si="0">IF(B16="","",SUM(D16:E16))</f>
        <v>23.897737951698272</v>
      </c>
      <c r="G16" s="66">
        <f t="shared" ref="G16:G79" si="1">IF(B16="","",SUM(C16)-SUM(E16))</f>
        <v>1206.21490496567</v>
      </c>
      <c r="K16" s="91"/>
      <c r="L16" s="91"/>
      <c r="M16" s="92"/>
    </row>
    <row r="17" spans="1:13" x14ac:dyDescent="0.25">
      <c r="A17" s="86">
        <f t="shared" ref="A17:A80" si="2">IF(B17="","",EDATE(A16,1))</f>
        <v>45717</v>
      </c>
      <c r="B17" s="73">
        <f t="shared" ref="B17:B80" si="3">IF(B16="","",IF(SUM(B16)+1&lt;=$E$7,SUM(B16)+1,""))</f>
        <v>3</v>
      </c>
      <c r="C17" s="66">
        <f t="shared" ref="C17:C80" si="4">IF(B17="","",G16)</f>
        <v>1206.21490496567</v>
      </c>
      <c r="D17" s="87">
        <f t="shared" ref="D17:D80" si="5">IF(B17="","",IPMT($E$11/12,B17,$E$7,-$E$8,$E$9,0))</f>
        <v>5.830038707334074</v>
      </c>
      <c r="E17" s="87">
        <f t="shared" ref="E17:E80" si="6">IF(B17="","",PPMT($E$11/12,B17,$E$7,-$E$8,$E$9,0))</f>
        <v>18.067699244364196</v>
      </c>
      <c r="F17" s="87">
        <f t="shared" si="0"/>
        <v>23.897737951698268</v>
      </c>
      <c r="G17" s="66">
        <f t="shared" si="1"/>
        <v>1188.1472057213059</v>
      </c>
      <c r="K17" s="91"/>
      <c r="L17" s="91"/>
      <c r="M17" s="92"/>
    </row>
    <row r="18" spans="1:13" x14ac:dyDescent="0.25">
      <c r="A18" s="86">
        <f t="shared" si="2"/>
        <v>45748</v>
      </c>
      <c r="B18" s="73">
        <f t="shared" si="3"/>
        <v>4</v>
      </c>
      <c r="C18" s="66">
        <f t="shared" si="4"/>
        <v>1188.1472057213059</v>
      </c>
      <c r="D18" s="87">
        <f t="shared" si="5"/>
        <v>5.7427114943196464</v>
      </c>
      <c r="E18" s="87">
        <f t="shared" si="6"/>
        <v>18.155026457378622</v>
      </c>
      <c r="F18" s="87">
        <f t="shared" si="0"/>
        <v>23.897737951698268</v>
      </c>
      <c r="G18" s="66">
        <f t="shared" si="1"/>
        <v>1169.9921792639273</v>
      </c>
      <c r="K18" s="91"/>
      <c r="L18" s="91"/>
      <c r="M18" s="92"/>
    </row>
    <row r="19" spans="1:13" x14ac:dyDescent="0.25">
      <c r="A19" s="86">
        <f t="shared" si="2"/>
        <v>45778</v>
      </c>
      <c r="B19" s="73">
        <f t="shared" si="3"/>
        <v>5</v>
      </c>
      <c r="C19" s="66">
        <f t="shared" si="4"/>
        <v>1169.9921792639273</v>
      </c>
      <c r="D19" s="87">
        <f t="shared" si="5"/>
        <v>5.6549621997756505</v>
      </c>
      <c r="E19" s="87">
        <f t="shared" si="6"/>
        <v>18.242775751922615</v>
      </c>
      <c r="F19" s="87">
        <f t="shared" si="0"/>
        <v>23.897737951698264</v>
      </c>
      <c r="G19" s="66">
        <f t="shared" si="1"/>
        <v>1151.7494035120046</v>
      </c>
      <c r="K19" s="91"/>
      <c r="L19" s="91"/>
      <c r="M19" s="92"/>
    </row>
    <row r="20" spans="1:13" x14ac:dyDescent="0.25">
      <c r="A20" s="86">
        <f t="shared" si="2"/>
        <v>45809</v>
      </c>
      <c r="B20" s="73">
        <f t="shared" si="3"/>
        <v>6</v>
      </c>
      <c r="C20" s="66">
        <f t="shared" si="4"/>
        <v>1151.7494035120046</v>
      </c>
      <c r="D20" s="87">
        <f t="shared" si="5"/>
        <v>5.566788783641357</v>
      </c>
      <c r="E20" s="87">
        <f t="shared" si="6"/>
        <v>18.330949168056911</v>
      </c>
      <c r="F20" s="87">
        <f t="shared" si="0"/>
        <v>23.897737951698268</v>
      </c>
      <c r="G20" s="66">
        <f t="shared" si="1"/>
        <v>1133.4184543439478</v>
      </c>
      <c r="K20" s="91"/>
      <c r="L20" s="91"/>
      <c r="M20" s="92"/>
    </row>
    <row r="21" spans="1:13" x14ac:dyDescent="0.25">
      <c r="A21" s="86">
        <f t="shared" si="2"/>
        <v>45839</v>
      </c>
      <c r="B21" s="73">
        <f t="shared" si="3"/>
        <v>7</v>
      </c>
      <c r="C21" s="66">
        <f t="shared" si="4"/>
        <v>1133.4184543439478</v>
      </c>
      <c r="D21" s="87">
        <f t="shared" si="5"/>
        <v>5.4781891959957489</v>
      </c>
      <c r="E21" s="87">
        <f t="shared" si="6"/>
        <v>18.419548755702522</v>
      </c>
      <c r="F21" s="87">
        <f t="shared" si="0"/>
        <v>23.897737951698272</v>
      </c>
      <c r="G21" s="66">
        <f t="shared" si="1"/>
        <v>1114.9989055882452</v>
      </c>
      <c r="K21" s="91"/>
      <c r="L21" s="91"/>
      <c r="M21" s="92"/>
    </row>
    <row r="22" spans="1:13" x14ac:dyDescent="0.25">
      <c r="A22" s="86">
        <f t="shared" si="2"/>
        <v>45870</v>
      </c>
      <c r="B22" s="73">
        <f t="shared" si="3"/>
        <v>8</v>
      </c>
      <c r="C22" s="66">
        <f t="shared" si="4"/>
        <v>1114.9989055882452</v>
      </c>
      <c r="D22" s="87">
        <f t="shared" si="5"/>
        <v>5.3891613770098541</v>
      </c>
      <c r="E22" s="87">
        <f t="shared" si="6"/>
        <v>18.508576574688416</v>
      </c>
      <c r="F22" s="87">
        <f t="shared" si="0"/>
        <v>23.897737951698268</v>
      </c>
      <c r="G22" s="66">
        <f t="shared" si="1"/>
        <v>1096.4903290135567</v>
      </c>
      <c r="K22" s="91"/>
      <c r="L22" s="91"/>
      <c r="M22" s="92"/>
    </row>
    <row r="23" spans="1:13" x14ac:dyDescent="0.25">
      <c r="A23" s="86">
        <f t="shared" si="2"/>
        <v>45901</v>
      </c>
      <c r="B23" s="73">
        <f t="shared" si="3"/>
        <v>9</v>
      </c>
      <c r="C23" s="66">
        <f t="shared" si="4"/>
        <v>1096.4903290135567</v>
      </c>
      <c r="D23" s="87">
        <f t="shared" si="5"/>
        <v>5.2997032568988596</v>
      </c>
      <c r="E23" s="87">
        <f t="shared" si="6"/>
        <v>18.598034694799409</v>
      </c>
      <c r="F23" s="87">
        <f t="shared" si="0"/>
        <v>23.897737951698268</v>
      </c>
      <c r="G23" s="66">
        <f t="shared" si="1"/>
        <v>1077.8922943187572</v>
      </c>
      <c r="K23" s="91"/>
      <c r="L23" s="91"/>
      <c r="M23" s="92"/>
    </row>
    <row r="24" spans="1:13" x14ac:dyDescent="0.25">
      <c r="A24" s="86">
        <f t="shared" si="2"/>
        <v>45931</v>
      </c>
      <c r="B24" s="73">
        <f t="shared" si="3"/>
        <v>10</v>
      </c>
      <c r="C24" s="66">
        <f t="shared" si="4"/>
        <v>1077.8922943187572</v>
      </c>
      <c r="D24" s="87">
        <f t="shared" si="5"/>
        <v>5.2098127558739957</v>
      </c>
      <c r="E24" s="87">
        <f t="shared" si="6"/>
        <v>18.687925195824274</v>
      </c>
      <c r="F24" s="87">
        <f t="shared" si="0"/>
        <v>23.897737951698268</v>
      </c>
      <c r="G24" s="66">
        <f t="shared" si="1"/>
        <v>1059.204369122933</v>
      </c>
      <c r="K24" s="91"/>
      <c r="L24" s="91"/>
      <c r="M24" s="92"/>
    </row>
    <row r="25" spans="1:13" x14ac:dyDescent="0.25">
      <c r="A25" s="86">
        <f t="shared" si="2"/>
        <v>45962</v>
      </c>
      <c r="B25" s="73">
        <f t="shared" si="3"/>
        <v>11</v>
      </c>
      <c r="C25" s="66">
        <f t="shared" si="4"/>
        <v>1059.204369122933</v>
      </c>
      <c r="D25" s="87">
        <f t="shared" si="5"/>
        <v>5.1194877840941784</v>
      </c>
      <c r="E25" s="87">
        <f t="shared" si="6"/>
        <v>18.778250167604089</v>
      </c>
      <c r="F25" s="87">
        <f t="shared" si="0"/>
        <v>23.897737951698268</v>
      </c>
      <c r="G25" s="66">
        <f t="shared" si="1"/>
        <v>1040.426118955329</v>
      </c>
    </row>
    <row r="26" spans="1:13" x14ac:dyDescent="0.25">
      <c r="A26" s="86">
        <f t="shared" si="2"/>
        <v>45992</v>
      </c>
      <c r="B26" s="73">
        <f t="shared" si="3"/>
        <v>12</v>
      </c>
      <c r="C26" s="66">
        <f t="shared" si="4"/>
        <v>1040.426118955329</v>
      </c>
      <c r="D26" s="87">
        <f t="shared" si="5"/>
        <v>5.0287262416174245</v>
      </c>
      <c r="E26" s="87">
        <f t="shared" si="6"/>
        <v>18.869011710080841</v>
      </c>
      <c r="F26" s="87">
        <f t="shared" si="0"/>
        <v>23.897737951698264</v>
      </c>
      <c r="G26" s="66">
        <f t="shared" si="1"/>
        <v>1021.5571072452482</v>
      </c>
    </row>
    <row r="27" spans="1:13" x14ac:dyDescent="0.25">
      <c r="A27" s="86">
        <f t="shared" si="2"/>
        <v>46023</v>
      </c>
      <c r="B27" s="73">
        <f t="shared" si="3"/>
        <v>13</v>
      </c>
      <c r="C27" s="66">
        <f t="shared" si="4"/>
        <v>1021.5571072452482</v>
      </c>
      <c r="D27" s="87">
        <f t="shared" si="5"/>
        <v>4.9375260183520338</v>
      </c>
      <c r="E27" s="87">
        <f t="shared" si="6"/>
        <v>18.960211933346233</v>
      </c>
      <c r="F27" s="87">
        <f t="shared" si="0"/>
        <v>23.897737951698268</v>
      </c>
      <c r="G27" s="66">
        <f t="shared" si="1"/>
        <v>1002.5968953119019</v>
      </c>
    </row>
    <row r="28" spans="1:13" x14ac:dyDescent="0.25">
      <c r="A28" s="86">
        <f t="shared" si="2"/>
        <v>46054</v>
      </c>
      <c r="B28" s="73">
        <f t="shared" si="3"/>
        <v>14</v>
      </c>
      <c r="C28" s="66">
        <f t="shared" si="4"/>
        <v>1002.5968953119019</v>
      </c>
      <c r="D28" s="87">
        <f t="shared" si="5"/>
        <v>4.8458849940075268</v>
      </c>
      <c r="E28" s="87">
        <f t="shared" si="6"/>
        <v>19.051852957690741</v>
      </c>
      <c r="F28" s="87">
        <f t="shared" si="0"/>
        <v>23.897737951698268</v>
      </c>
      <c r="G28" s="66">
        <f t="shared" si="1"/>
        <v>983.5450423542112</v>
      </c>
    </row>
    <row r="29" spans="1:13" x14ac:dyDescent="0.25">
      <c r="A29" s="86">
        <f t="shared" si="2"/>
        <v>46082</v>
      </c>
      <c r="B29" s="73">
        <f t="shared" si="3"/>
        <v>15</v>
      </c>
      <c r="C29" s="66">
        <f t="shared" si="4"/>
        <v>983.5450423542112</v>
      </c>
      <c r="D29" s="87">
        <f t="shared" si="5"/>
        <v>4.7538010380453555</v>
      </c>
      <c r="E29" s="87">
        <f t="shared" si="6"/>
        <v>19.143936913652912</v>
      </c>
      <c r="F29" s="87">
        <f t="shared" si="0"/>
        <v>23.897737951698268</v>
      </c>
      <c r="G29" s="66">
        <f t="shared" si="1"/>
        <v>964.40110544055824</v>
      </c>
    </row>
    <row r="30" spans="1:13" x14ac:dyDescent="0.25">
      <c r="A30" s="86">
        <f t="shared" si="2"/>
        <v>46113</v>
      </c>
      <c r="B30" s="73">
        <f t="shared" si="3"/>
        <v>16</v>
      </c>
      <c r="C30" s="66">
        <f t="shared" si="4"/>
        <v>964.40110544055824</v>
      </c>
      <c r="D30" s="87">
        <f t="shared" si="5"/>
        <v>4.6612720096293669</v>
      </c>
      <c r="E30" s="87">
        <f t="shared" si="6"/>
        <v>19.2364659420689</v>
      </c>
      <c r="F30" s="87">
        <f t="shared" si="0"/>
        <v>23.897737951698268</v>
      </c>
      <c r="G30" s="66">
        <f t="shared" si="1"/>
        <v>945.16463949848935</v>
      </c>
    </row>
    <row r="31" spans="1:13" x14ac:dyDescent="0.25">
      <c r="A31" s="86">
        <f t="shared" si="2"/>
        <v>46143</v>
      </c>
      <c r="B31" s="73">
        <f t="shared" si="3"/>
        <v>17</v>
      </c>
      <c r="C31" s="66">
        <f t="shared" si="4"/>
        <v>945.16463949848935</v>
      </c>
      <c r="D31" s="87">
        <f t="shared" si="5"/>
        <v>4.568295757576033</v>
      </c>
      <c r="E31" s="87">
        <f t="shared" si="6"/>
        <v>19.329442194122237</v>
      </c>
      <c r="F31" s="87">
        <f t="shared" si="0"/>
        <v>23.897737951698268</v>
      </c>
      <c r="G31" s="66">
        <f t="shared" si="1"/>
        <v>925.83519730436706</v>
      </c>
    </row>
    <row r="32" spans="1:13" x14ac:dyDescent="0.25">
      <c r="A32" s="86">
        <f t="shared" si="2"/>
        <v>46174</v>
      </c>
      <c r="B32" s="73">
        <f t="shared" si="3"/>
        <v>18</v>
      </c>
      <c r="C32" s="66">
        <f t="shared" si="4"/>
        <v>925.83519730436706</v>
      </c>
      <c r="D32" s="87">
        <f t="shared" si="5"/>
        <v>4.4748701203044421</v>
      </c>
      <c r="E32" s="87">
        <f t="shared" si="6"/>
        <v>19.422867831393823</v>
      </c>
      <c r="F32" s="87">
        <f t="shared" si="0"/>
        <v>23.897737951698264</v>
      </c>
      <c r="G32" s="66">
        <f t="shared" si="1"/>
        <v>906.41232947297328</v>
      </c>
    </row>
    <row r="33" spans="1:7" x14ac:dyDescent="0.25">
      <c r="A33" s="86">
        <f t="shared" si="2"/>
        <v>46204</v>
      </c>
      <c r="B33" s="73">
        <f t="shared" si="3"/>
        <v>19</v>
      </c>
      <c r="C33" s="66">
        <f t="shared" si="4"/>
        <v>906.41232947297328</v>
      </c>
      <c r="D33" s="87">
        <f t="shared" si="5"/>
        <v>4.3809929257860389</v>
      </c>
      <c r="E33" s="87">
        <f t="shared" si="6"/>
        <v>19.516745025912229</v>
      </c>
      <c r="F33" s="87">
        <f t="shared" si="0"/>
        <v>23.897737951698268</v>
      </c>
      <c r="G33" s="66">
        <f t="shared" si="1"/>
        <v>886.89558444706108</v>
      </c>
    </row>
    <row r="34" spans="1:7" x14ac:dyDescent="0.25">
      <c r="A34" s="86">
        <f t="shared" si="2"/>
        <v>46235</v>
      </c>
      <c r="B34" s="73">
        <f t="shared" si="3"/>
        <v>20</v>
      </c>
      <c r="C34" s="66">
        <f t="shared" si="4"/>
        <v>886.89558444706108</v>
      </c>
      <c r="D34" s="87">
        <f t="shared" si="5"/>
        <v>4.2866619914941291</v>
      </c>
      <c r="E34" s="87">
        <f t="shared" si="6"/>
        <v>19.611075960204136</v>
      </c>
      <c r="F34" s="87">
        <f t="shared" si="0"/>
        <v>23.897737951698264</v>
      </c>
      <c r="G34" s="66">
        <f t="shared" si="1"/>
        <v>867.28450848685691</v>
      </c>
    </row>
    <row r="35" spans="1:7" x14ac:dyDescent="0.25">
      <c r="A35" s="86">
        <f t="shared" si="2"/>
        <v>46266</v>
      </c>
      <c r="B35" s="73">
        <f t="shared" si="3"/>
        <v>21</v>
      </c>
      <c r="C35" s="66">
        <f t="shared" si="4"/>
        <v>867.28450848685691</v>
      </c>
      <c r="D35" s="87">
        <f t="shared" si="5"/>
        <v>4.1918751243531434</v>
      </c>
      <c r="E35" s="87">
        <f t="shared" si="6"/>
        <v>19.705862827345126</v>
      </c>
      <c r="F35" s="87">
        <f t="shared" si="0"/>
        <v>23.897737951698268</v>
      </c>
      <c r="G35" s="66">
        <f t="shared" si="1"/>
        <v>847.57864565951184</v>
      </c>
    </row>
    <row r="36" spans="1:7" x14ac:dyDescent="0.25">
      <c r="A36" s="86">
        <f t="shared" si="2"/>
        <v>46296</v>
      </c>
      <c r="B36" s="73">
        <f t="shared" si="3"/>
        <v>22</v>
      </c>
      <c r="C36" s="66">
        <f t="shared" si="4"/>
        <v>847.57864565951184</v>
      </c>
      <c r="D36" s="87">
        <f t="shared" si="5"/>
        <v>4.0966301206876414</v>
      </c>
      <c r="E36" s="87">
        <f t="shared" si="6"/>
        <v>19.801107831010629</v>
      </c>
      <c r="F36" s="87">
        <f t="shared" si="0"/>
        <v>23.897737951698272</v>
      </c>
      <c r="G36" s="66">
        <f t="shared" si="1"/>
        <v>827.77753782850118</v>
      </c>
    </row>
    <row r="37" spans="1:7" x14ac:dyDescent="0.25">
      <c r="A37" s="86">
        <f t="shared" si="2"/>
        <v>46327</v>
      </c>
      <c r="B37" s="73">
        <f t="shared" si="3"/>
        <v>23</v>
      </c>
      <c r="C37" s="66">
        <f t="shared" si="4"/>
        <v>827.77753782850118</v>
      </c>
      <c r="D37" s="87">
        <f t="shared" si="5"/>
        <v>4.0009247661710905</v>
      </c>
      <c r="E37" s="87">
        <f t="shared" si="6"/>
        <v>19.896813185527179</v>
      </c>
      <c r="F37" s="87">
        <f t="shared" si="0"/>
        <v>23.897737951698268</v>
      </c>
      <c r="G37" s="66">
        <f t="shared" si="1"/>
        <v>807.88072464297397</v>
      </c>
    </row>
    <row r="38" spans="1:7" x14ac:dyDescent="0.25">
      <c r="A38" s="86">
        <f t="shared" si="2"/>
        <v>46357</v>
      </c>
      <c r="B38" s="73">
        <f t="shared" si="3"/>
        <v>24</v>
      </c>
      <c r="C38" s="66">
        <f t="shared" si="4"/>
        <v>807.88072464297397</v>
      </c>
      <c r="D38" s="87">
        <f t="shared" si="5"/>
        <v>3.9047568357743763</v>
      </c>
      <c r="E38" s="87">
        <f t="shared" si="6"/>
        <v>19.992981115923893</v>
      </c>
      <c r="F38" s="87">
        <f t="shared" si="0"/>
        <v>23.897737951698268</v>
      </c>
      <c r="G38" s="66">
        <f t="shared" si="1"/>
        <v>787.88774352705013</v>
      </c>
    </row>
    <row r="39" spans="1:7" x14ac:dyDescent="0.25">
      <c r="A39" s="86">
        <f t="shared" si="2"/>
        <v>46388</v>
      </c>
      <c r="B39" s="73">
        <f t="shared" si="3"/>
        <v>25</v>
      </c>
      <c r="C39" s="66">
        <f t="shared" si="4"/>
        <v>787.88774352705013</v>
      </c>
      <c r="D39" s="87">
        <f t="shared" si="5"/>
        <v>3.8081240937140768</v>
      </c>
      <c r="E39" s="87">
        <f t="shared" si="6"/>
        <v>20.08961385798419</v>
      </c>
      <c r="F39" s="87">
        <f t="shared" si="0"/>
        <v>23.897737951698268</v>
      </c>
      <c r="G39" s="66">
        <f t="shared" si="1"/>
        <v>767.79812966906593</v>
      </c>
    </row>
    <row r="40" spans="1:7" x14ac:dyDescent="0.25">
      <c r="A40" s="86">
        <f t="shared" si="2"/>
        <v>46419</v>
      </c>
      <c r="B40" s="73">
        <f t="shared" si="3"/>
        <v>26</v>
      </c>
      <c r="C40" s="66">
        <f t="shared" si="4"/>
        <v>767.79812966906593</v>
      </c>
      <c r="D40" s="87">
        <f t="shared" si="5"/>
        <v>3.7110242934004867</v>
      </c>
      <c r="E40" s="87">
        <f t="shared" si="6"/>
        <v>20.18671365829778</v>
      </c>
      <c r="F40" s="87">
        <f t="shared" si="0"/>
        <v>23.897737951698268</v>
      </c>
      <c r="G40" s="66">
        <f t="shared" si="1"/>
        <v>747.61141601076815</v>
      </c>
    </row>
    <row r="41" spans="1:7" x14ac:dyDescent="0.25">
      <c r="A41" s="86">
        <f t="shared" si="2"/>
        <v>46447</v>
      </c>
      <c r="B41" s="73">
        <f t="shared" si="3"/>
        <v>27</v>
      </c>
      <c r="C41" s="66">
        <f t="shared" si="4"/>
        <v>747.61141601076815</v>
      </c>
      <c r="D41" s="87">
        <f t="shared" si="5"/>
        <v>3.6134551773853807</v>
      </c>
      <c r="E41" s="87">
        <f t="shared" si="6"/>
        <v>20.284282774312885</v>
      </c>
      <c r="F41" s="87">
        <f t="shared" si="0"/>
        <v>23.897737951698264</v>
      </c>
      <c r="G41" s="66">
        <f t="shared" si="1"/>
        <v>727.32713323645521</v>
      </c>
    </row>
    <row r="42" spans="1:7" x14ac:dyDescent="0.25">
      <c r="A42" s="86">
        <f t="shared" si="2"/>
        <v>46478</v>
      </c>
      <c r="B42" s="73">
        <f t="shared" si="3"/>
        <v>28</v>
      </c>
      <c r="C42" s="66">
        <f t="shared" si="4"/>
        <v>727.32713323645521</v>
      </c>
      <c r="D42" s="87">
        <f t="shared" si="5"/>
        <v>3.5154144773095353</v>
      </c>
      <c r="E42" s="87">
        <f t="shared" si="6"/>
        <v>20.382323474388734</v>
      </c>
      <c r="F42" s="87">
        <f t="shared" si="0"/>
        <v>23.897737951698268</v>
      </c>
      <c r="G42" s="66">
        <f t="shared" si="1"/>
        <v>706.94480976206648</v>
      </c>
    </row>
    <row r="43" spans="1:7" x14ac:dyDescent="0.25">
      <c r="A43" s="86">
        <f t="shared" si="2"/>
        <v>46508</v>
      </c>
      <c r="B43" s="73">
        <f t="shared" si="3"/>
        <v>29</v>
      </c>
      <c r="C43" s="66">
        <f t="shared" si="4"/>
        <v>706.94480976206648</v>
      </c>
      <c r="D43" s="87">
        <f t="shared" si="5"/>
        <v>3.4168999138499898</v>
      </c>
      <c r="E43" s="87">
        <f t="shared" si="6"/>
        <v>20.480838037848276</v>
      </c>
      <c r="F43" s="87">
        <f t="shared" si="0"/>
        <v>23.897737951698264</v>
      </c>
      <c r="G43" s="66">
        <f t="shared" si="1"/>
        <v>686.46397172421825</v>
      </c>
    </row>
    <row r="44" spans="1:7" x14ac:dyDescent="0.25">
      <c r="A44" s="86">
        <f t="shared" si="2"/>
        <v>46539</v>
      </c>
      <c r="B44" s="73">
        <f t="shared" si="3"/>
        <v>30</v>
      </c>
      <c r="C44" s="66">
        <f t="shared" si="4"/>
        <v>686.46397172421825</v>
      </c>
      <c r="D44" s="87">
        <f t="shared" si="5"/>
        <v>3.3179091966670566</v>
      </c>
      <c r="E44" s="87">
        <f t="shared" si="6"/>
        <v>20.579828755031215</v>
      </c>
      <c r="F44" s="87">
        <f t="shared" si="0"/>
        <v>23.897737951698272</v>
      </c>
      <c r="G44" s="66">
        <f t="shared" si="1"/>
        <v>665.884142969187</v>
      </c>
    </row>
    <row r="45" spans="1:7" x14ac:dyDescent="0.25">
      <c r="A45" s="86">
        <f t="shared" si="2"/>
        <v>46569</v>
      </c>
      <c r="B45" s="73">
        <f t="shared" si="3"/>
        <v>31</v>
      </c>
      <c r="C45" s="66">
        <f t="shared" si="4"/>
        <v>665.884142969187</v>
      </c>
      <c r="D45" s="87">
        <f t="shared" si="5"/>
        <v>3.2184400243510716</v>
      </c>
      <c r="E45" s="87">
        <f t="shared" si="6"/>
        <v>20.679297927347196</v>
      </c>
      <c r="F45" s="87">
        <f t="shared" si="0"/>
        <v>23.897737951698268</v>
      </c>
      <c r="G45" s="66">
        <f t="shared" si="1"/>
        <v>645.2048450418398</v>
      </c>
    </row>
    <row r="46" spans="1:7" x14ac:dyDescent="0.25">
      <c r="A46" s="86">
        <f t="shared" si="2"/>
        <v>46600</v>
      </c>
      <c r="B46" s="73">
        <f t="shared" si="3"/>
        <v>32</v>
      </c>
      <c r="C46" s="66">
        <f t="shared" si="4"/>
        <v>645.2048450418398</v>
      </c>
      <c r="D46" s="87">
        <f t="shared" si="5"/>
        <v>3.1184900843688941</v>
      </c>
      <c r="E46" s="87">
        <f t="shared" si="6"/>
        <v>20.779247867329371</v>
      </c>
      <c r="F46" s="87">
        <f t="shared" si="0"/>
        <v>23.897737951698264</v>
      </c>
      <c r="G46" s="66">
        <f t="shared" si="1"/>
        <v>624.42559717451047</v>
      </c>
    </row>
    <row r="47" spans="1:7" x14ac:dyDescent="0.25">
      <c r="A47" s="86">
        <f t="shared" si="2"/>
        <v>46631</v>
      </c>
      <c r="B47" s="73">
        <f t="shared" si="3"/>
        <v>33</v>
      </c>
      <c r="C47" s="66">
        <f t="shared" si="4"/>
        <v>624.42559717451047</v>
      </c>
      <c r="D47" s="87">
        <f t="shared" si="5"/>
        <v>3.0180570530101356</v>
      </c>
      <c r="E47" s="87">
        <f t="shared" si="6"/>
        <v>20.879680898688132</v>
      </c>
      <c r="F47" s="87">
        <f t="shared" si="0"/>
        <v>23.897737951698268</v>
      </c>
      <c r="G47" s="66">
        <f t="shared" si="1"/>
        <v>603.54591627582238</v>
      </c>
    </row>
    <row r="48" spans="1:7" x14ac:dyDescent="0.25">
      <c r="A48" s="86">
        <f t="shared" si="2"/>
        <v>46661</v>
      </c>
      <c r="B48" s="73">
        <f t="shared" si="3"/>
        <v>34</v>
      </c>
      <c r="C48" s="66">
        <f t="shared" si="4"/>
        <v>603.54591627582238</v>
      </c>
      <c r="D48" s="87">
        <f t="shared" si="5"/>
        <v>2.9171385953331428</v>
      </c>
      <c r="E48" s="87">
        <f t="shared" si="6"/>
        <v>20.980599356365126</v>
      </c>
      <c r="F48" s="87">
        <f t="shared" si="0"/>
        <v>23.897737951698268</v>
      </c>
      <c r="G48" s="66">
        <f t="shared" si="1"/>
        <v>582.56531691945725</v>
      </c>
    </row>
    <row r="49" spans="1:7" x14ac:dyDescent="0.25">
      <c r="A49" s="86">
        <f t="shared" si="2"/>
        <v>46692</v>
      </c>
      <c r="B49" s="73">
        <f t="shared" si="3"/>
        <v>35</v>
      </c>
      <c r="C49" s="66">
        <f t="shared" si="4"/>
        <v>582.56531691945725</v>
      </c>
      <c r="D49" s="87">
        <f t="shared" si="5"/>
        <v>2.815732365110712</v>
      </c>
      <c r="E49" s="87">
        <f t="shared" si="6"/>
        <v>21.082005586587556</v>
      </c>
      <c r="F49" s="87">
        <f t="shared" si="0"/>
        <v>23.897737951698268</v>
      </c>
      <c r="G49" s="66">
        <f t="shared" si="1"/>
        <v>561.48331133286968</v>
      </c>
    </row>
    <row r="50" spans="1:7" x14ac:dyDescent="0.25">
      <c r="A50" s="86">
        <f t="shared" si="2"/>
        <v>46722</v>
      </c>
      <c r="B50" s="73">
        <f t="shared" si="3"/>
        <v>36</v>
      </c>
      <c r="C50" s="66">
        <f t="shared" si="4"/>
        <v>561.48331133286968</v>
      </c>
      <c r="D50" s="87">
        <f t="shared" si="5"/>
        <v>2.7138360047755379</v>
      </c>
      <c r="E50" s="87">
        <f t="shared" si="6"/>
        <v>21.183901946922731</v>
      </c>
      <c r="F50" s="87">
        <f t="shared" si="0"/>
        <v>23.897737951698268</v>
      </c>
      <c r="G50" s="66">
        <f t="shared" si="1"/>
        <v>540.299409385947</v>
      </c>
    </row>
    <row r="51" spans="1:7" x14ac:dyDescent="0.25">
      <c r="A51" s="86">
        <f t="shared" si="2"/>
        <v>46753</v>
      </c>
      <c r="B51" s="73">
        <f t="shared" si="3"/>
        <v>37</v>
      </c>
      <c r="C51" s="66">
        <f t="shared" si="4"/>
        <v>540.299409385947</v>
      </c>
      <c r="D51" s="87">
        <f t="shared" si="5"/>
        <v>2.6114471453654118</v>
      </c>
      <c r="E51" s="87">
        <f t="shared" si="6"/>
        <v>21.286290806332858</v>
      </c>
      <c r="F51" s="87">
        <f t="shared" si="0"/>
        <v>23.897737951698268</v>
      </c>
      <c r="G51" s="66">
        <f t="shared" si="1"/>
        <v>519.01311857961412</v>
      </c>
    </row>
    <row r="52" spans="1:7" x14ac:dyDescent="0.25">
      <c r="A52" s="86">
        <f t="shared" si="2"/>
        <v>46784</v>
      </c>
      <c r="B52" s="73">
        <f t="shared" si="3"/>
        <v>38</v>
      </c>
      <c r="C52" s="66">
        <f t="shared" si="4"/>
        <v>519.01311857961412</v>
      </c>
      <c r="D52" s="87">
        <f t="shared" si="5"/>
        <v>2.5085634064681361</v>
      </c>
      <c r="E52" s="87">
        <f t="shared" si="6"/>
        <v>21.38917454523013</v>
      </c>
      <c r="F52" s="87">
        <f t="shared" si="0"/>
        <v>23.897737951698268</v>
      </c>
      <c r="G52" s="66">
        <f t="shared" si="1"/>
        <v>497.62394403438401</v>
      </c>
    </row>
    <row r="53" spans="1:7" x14ac:dyDescent="0.25">
      <c r="A53" s="86">
        <f t="shared" si="2"/>
        <v>46813</v>
      </c>
      <c r="B53" s="73">
        <f t="shared" si="3"/>
        <v>39</v>
      </c>
      <c r="C53" s="66">
        <f t="shared" si="4"/>
        <v>497.62394403438401</v>
      </c>
      <c r="D53" s="87">
        <f t="shared" si="5"/>
        <v>2.4051823961661905</v>
      </c>
      <c r="E53" s="87">
        <f t="shared" si="6"/>
        <v>21.492555555532078</v>
      </c>
      <c r="F53" s="87">
        <f t="shared" si="0"/>
        <v>23.897737951698268</v>
      </c>
      <c r="G53" s="66">
        <f t="shared" si="1"/>
        <v>476.13138847885193</v>
      </c>
    </row>
    <row r="54" spans="1:7" x14ac:dyDescent="0.25">
      <c r="A54" s="86">
        <f t="shared" si="2"/>
        <v>46844</v>
      </c>
      <c r="B54" s="73">
        <f t="shared" si="3"/>
        <v>40</v>
      </c>
      <c r="C54" s="66">
        <f t="shared" si="4"/>
        <v>476.13138847885193</v>
      </c>
      <c r="D54" s="87">
        <f t="shared" si="5"/>
        <v>2.3013017109811185</v>
      </c>
      <c r="E54" s="87">
        <f t="shared" si="6"/>
        <v>21.59643624071715</v>
      </c>
      <c r="F54" s="87">
        <f t="shared" si="0"/>
        <v>23.897737951698268</v>
      </c>
      <c r="G54" s="66">
        <f t="shared" si="1"/>
        <v>454.53495223813479</v>
      </c>
    </row>
    <row r="55" spans="1:7" x14ac:dyDescent="0.25">
      <c r="A55" s="86">
        <f t="shared" si="2"/>
        <v>46874</v>
      </c>
      <c r="B55" s="73">
        <f t="shared" si="3"/>
        <v>41</v>
      </c>
      <c r="C55" s="66">
        <f t="shared" si="4"/>
        <v>454.53495223813479</v>
      </c>
      <c r="D55" s="87">
        <f t="shared" si="5"/>
        <v>2.1969189358176529</v>
      </c>
      <c r="E55" s="87">
        <f t="shared" si="6"/>
        <v>21.700819015880615</v>
      </c>
      <c r="F55" s="87">
        <f t="shared" si="0"/>
        <v>23.897737951698268</v>
      </c>
      <c r="G55" s="66">
        <f t="shared" si="1"/>
        <v>432.8341332222542</v>
      </c>
    </row>
    <row r="56" spans="1:7" x14ac:dyDescent="0.25">
      <c r="A56" s="86">
        <f t="shared" si="2"/>
        <v>46905</v>
      </c>
      <c r="B56" s="73">
        <f t="shared" si="3"/>
        <v>42</v>
      </c>
      <c r="C56" s="66">
        <f t="shared" si="4"/>
        <v>432.8341332222542</v>
      </c>
      <c r="D56" s="87">
        <f t="shared" si="5"/>
        <v>2.0920316439075628</v>
      </c>
      <c r="E56" s="87">
        <f t="shared" si="6"/>
        <v>21.805706307790704</v>
      </c>
      <c r="F56" s="87">
        <f t="shared" si="0"/>
        <v>23.897737951698268</v>
      </c>
      <c r="G56" s="66">
        <f t="shared" si="1"/>
        <v>411.02842691446347</v>
      </c>
    </row>
    <row r="57" spans="1:7" x14ac:dyDescent="0.25">
      <c r="A57" s="86">
        <f t="shared" si="2"/>
        <v>46935</v>
      </c>
      <c r="B57" s="73">
        <f t="shared" si="3"/>
        <v>43</v>
      </c>
      <c r="C57" s="66">
        <f t="shared" si="4"/>
        <v>411.02842691446347</v>
      </c>
      <c r="D57" s="87">
        <f t="shared" si="5"/>
        <v>1.9866373967532414</v>
      </c>
      <c r="E57" s="87">
        <f t="shared" si="6"/>
        <v>21.91110055494503</v>
      </c>
      <c r="F57" s="87">
        <f t="shared" si="0"/>
        <v>23.897737951698272</v>
      </c>
      <c r="G57" s="66">
        <f t="shared" si="1"/>
        <v>389.11732635951842</v>
      </c>
    </row>
    <row r="58" spans="1:7" x14ac:dyDescent="0.25">
      <c r="A58" s="86">
        <f t="shared" si="2"/>
        <v>46966</v>
      </c>
      <c r="B58" s="73">
        <f t="shared" si="3"/>
        <v>44</v>
      </c>
      <c r="C58" s="66">
        <f t="shared" si="4"/>
        <v>389.11732635951842</v>
      </c>
      <c r="D58" s="87">
        <f t="shared" si="5"/>
        <v>1.8807337440710072</v>
      </c>
      <c r="E58" s="87">
        <f t="shared" si="6"/>
        <v>22.017004207627263</v>
      </c>
      <c r="F58" s="87">
        <f t="shared" si="0"/>
        <v>23.897737951698272</v>
      </c>
      <c r="G58" s="66">
        <f t="shared" si="1"/>
        <v>367.10032215189113</v>
      </c>
    </row>
    <row r="59" spans="1:7" x14ac:dyDescent="0.25">
      <c r="A59" s="86">
        <f t="shared" si="2"/>
        <v>46997</v>
      </c>
      <c r="B59" s="73">
        <f t="shared" si="3"/>
        <v>45</v>
      </c>
      <c r="C59" s="66">
        <f t="shared" si="4"/>
        <v>367.10032215189113</v>
      </c>
      <c r="D59" s="87">
        <f t="shared" si="5"/>
        <v>1.7743182237341419</v>
      </c>
      <c r="E59" s="87">
        <f t="shared" si="6"/>
        <v>22.123419727964126</v>
      </c>
      <c r="F59" s="87">
        <f t="shared" si="0"/>
        <v>23.897737951698268</v>
      </c>
      <c r="G59" s="66">
        <f t="shared" si="1"/>
        <v>344.97690242392702</v>
      </c>
    </row>
    <row r="60" spans="1:7" x14ac:dyDescent="0.25">
      <c r="A60" s="86">
        <f t="shared" si="2"/>
        <v>47027</v>
      </c>
      <c r="B60" s="73">
        <f t="shared" si="3"/>
        <v>46</v>
      </c>
      <c r="C60" s="66">
        <f t="shared" si="4"/>
        <v>344.97690242392702</v>
      </c>
      <c r="D60" s="87">
        <f t="shared" si="5"/>
        <v>1.6673883617156486</v>
      </c>
      <c r="E60" s="87">
        <f t="shared" si="6"/>
        <v>22.23034958998262</v>
      </c>
      <c r="F60" s="87">
        <f t="shared" si="0"/>
        <v>23.897737951698268</v>
      </c>
      <c r="G60" s="66">
        <f t="shared" si="1"/>
        <v>322.74655283394441</v>
      </c>
    </row>
    <row r="61" spans="1:7" x14ac:dyDescent="0.25">
      <c r="A61" s="86">
        <f t="shared" si="2"/>
        <v>47058</v>
      </c>
      <c r="B61" s="73">
        <f t="shared" si="3"/>
        <v>47</v>
      </c>
      <c r="C61" s="66">
        <f t="shared" si="4"/>
        <v>322.74655283394441</v>
      </c>
      <c r="D61" s="87">
        <f t="shared" si="5"/>
        <v>1.5599416720307324</v>
      </c>
      <c r="E61" s="87">
        <f t="shared" si="6"/>
        <v>22.337796279667536</v>
      </c>
      <c r="F61" s="87">
        <f t="shared" si="0"/>
        <v>23.897737951698268</v>
      </c>
      <c r="G61" s="66">
        <f t="shared" si="1"/>
        <v>300.40875655427686</v>
      </c>
    </row>
    <row r="62" spans="1:7" x14ac:dyDescent="0.25">
      <c r="A62" s="86">
        <f t="shared" si="2"/>
        <v>47088</v>
      </c>
      <c r="B62" s="73">
        <f t="shared" si="3"/>
        <v>48</v>
      </c>
      <c r="C62" s="66">
        <f t="shared" si="4"/>
        <v>300.40875655427686</v>
      </c>
      <c r="D62" s="87">
        <f t="shared" si="5"/>
        <v>1.4519756566790063</v>
      </c>
      <c r="E62" s="87">
        <f t="shared" si="6"/>
        <v>22.445762295019264</v>
      </c>
      <c r="F62" s="87">
        <f t="shared" si="0"/>
        <v>23.897737951698272</v>
      </c>
      <c r="G62" s="66">
        <f t="shared" si="1"/>
        <v>277.96299425925758</v>
      </c>
    </row>
    <row r="63" spans="1:7" x14ac:dyDescent="0.25">
      <c r="A63" s="86">
        <f t="shared" si="2"/>
        <v>47119</v>
      </c>
      <c r="B63" s="73">
        <f t="shared" si="3"/>
        <v>49</v>
      </c>
      <c r="C63" s="66">
        <f t="shared" si="4"/>
        <v>277.96299425925758</v>
      </c>
      <c r="D63" s="87">
        <f t="shared" si="5"/>
        <v>1.343487805586413</v>
      </c>
      <c r="E63" s="87">
        <f t="shared" si="6"/>
        <v>22.554250146111855</v>
      </c>
      <c r="F63" s="87">
        <f t="shared" si="0"/>
        <v>23.897737951698268</v>
      </c>
      <c r="G63" s="66">
        <f t="shared" si="1"/>
        <v>255.40874411314573</v>
      </c>
    </row>
    <row r="64" spans="1:7" x14ac:dyDescent="0.25">
      <c r="A64" s="86">
        <f t="shared" si="2"/>
        <v>47150</v>
      </c>
      <c r="B64" s="73">
        <f t="shared" si="3"/>
        <v>50</v>
      </c>
      <c r="C64" s="66">
        <f t="shared" si="4"/>
        <v>255.40874411314573</v>
      </c>
      <c r="D64" s="87">
        <f t="shared" si="5"/>
        <v>1.2344755965468726</v>
      </c>
      <c r="E64" s="87">
        <f t="shared" si="6"/>
        <v>22.663262355151396</v>
      </c>
      <c r="F64" s="87">
        <f t="shared" si="0"/>
        <v>23.897737951698268</v>
      </c>
      <c r="G64" s="66">
        <f t="shared" si="1"/>
        <v>232.74548175799433</v>
      </c>
    </row>
    <row r="65" spans="1:7" x14ac:dyDescent="0.25">
      <c r="A65" s="86">
        <f t="shared" si="2"/>
        <v>47178</v>
      </c>
      <c r="B65" s="73">
        <f t="shared" si="3"/>
        <v>51</v>
      </c>
      <c r="C65" s="66">
        <f t="shared" si="4"/>
        <v>232.74548175799433</v>
      </c>
      <c r="D65" s="87">
        <f t="shared" si="5"/>
        <v>1.1249364951636409</v>
      </c>
      <c r="E65" s="87">
        <f t="shared" si="6"/>
        <v>22.772801456534626</v>
      </c>
      <c r="F65" s="87">
        <f t="shared" si="0"/>
        <v>23.897737951698268</v>
      </c>
      <c r="G65" s="66">
        <f t="shared" si="1"/>
        <v>209.97268030145969</v>
      </c>
    </row>
    <row r="66" spans="1:7" x14ac:dyDescent="0.25">
      <c r="A66" s="86">
        <f t="shared" si="2"/>
        <v>47209</v>
      </c>
      <c r="B66" s="73">
        <f t="shared" si="3"/>
        <v>52</v>
      </c>
      <c r="C66" s="66">
        <f t="shared" si="4"/>
        <v>209.97268030145969</v>
      </c>
      <c r="D66" s="87">
        <f t="shared" si="5"/>
        <v>1.0148679547903898</v>
      </c>
      <c r="E66" s="87">
        <f t="shared" si="6"/>
        <v>22.882869996907878</v>
      </c>
      <c r="F66" s="87">
        <f t="shared" si="0"/>
        <v>23.897737951698268</v>
      </c>
      <c r="G66" s="66">
        <f t="shared" si="1"/>
        <v>187.0898103045518</v>
      </c>
    </row>
    <row r="67" spans="1:7" x14ac:dyDescent="0.25">
      <c r="A67" s="86">
        <f t="shared" si="2"/>
        <v>47239</v>
      </c>
      <c r="B67" s="73">
        <f t="shared" si="3"/>
        <v>53</v>
      </c>
      <c r="C67" s="66">
        <f t="shared" si="4"/>
        <v>187.0898103045518</v>
      </c>
      <c r="D67" s="87">
        <f t="shared" si="5"/>
        <v>0.90426741647200204</v>
      </c>
      <c r="E67" s="87">
        <f t="shared" si="6"/>
        <v>22.993470535226265</v>
      </c>
      <c r="F67" s="87">
        <f t="shared" si="0"/>
        <v>23.897737951698268</v>
      </c>
      <c r="G67" s="66">
        <f t="shared" si="1"/>
        <v>164.09633976932554</v>
      </c>
    </row>
    <row r="68" spans="1:7" x14ac:dyDescent="0.25">
      <c r="A68" s="86">
        <f t="shared" si="2"/>
        <v>47270</v>
      </c>
      <c r="B68" s="73">
        <f t="shared" si="3"/>
        <v>54</v>
      </c>
      <c r="C68" s="66">
        <f t="shared" si="4"/>
        <v>164.09633976932554</v>
      </c>
      <c r="D68" s="87">
        <f t="shared" si="5"/>
        <v>0.79313230888507513</v>
      </c>
      <c r="E68" s="87">
        <f t="shared" si="6"/>
        <v>23.104605642813194</v>
      </c>
      <c r="F68" s="87">
        <f t="shared" si="0"/>
        <v>23.897737951698268</v>
      </c>
      <c r="G68" s="66">
        <f t="shared" si="1"/>
        <v>140.99173412651234</v>
      </c>
    </row>
    <row r="69" spans="1:7" x14ac:dyDescent="0.25">
      <c r="A69" s="86">
        <f t="shared" si="2"/>
        <v>47300</v>
      </c>
      <c r="B69" s="73">
        <f t="shared" si="3"/>
        <v>55</v>
      </c>
      <c r="C69" s="66">
        <f t="shared" si="4"/>
        <v>140.99173412651234</v>
      </c>
      <c r="D69" s="87">
        <f t="shared" si="5"/>
        <v>0.68146004827814466</v>
      </c>
      <c r="E69" s="87">
        <f t="shared" si="6"/>
        <v>23.216277903420124</v>
      </c>
      <c r="F69" s="87">
        <f t="shared" si="0"/>
        <v>23.897737951698268</v>
      </c>
      <c r="G69" s="66">
        <f t="shared" si="1"/>
        <v>117.77545622309222</v>
      </c>
    </row>
    <row r="70" spans="1:7" x14ac:dyDescent="0.25">
      <c r="A70" s="86">
        <f t="shared" si="2"/>
        <v>47331</v>
      </c>
      <c r="B70" s="73">
        <f t="shared" si="3"/>
        <v>56</v>
      </c>
      <c r="C70" s="66">
        <f t="shared" si="4"/>
        <v>117.77545622309222</v>
      </c>
      <c r="D70" s="87">
        <f t="shared" si="5"/>
        <v>0.56924803841161398</v>
      </c>
      <c r="E70" s="87">
        <f t="shared" si="6"/>
        <v>23.328489913286653</v>
      </c>
      <c r="F70" s="87">
        <f t="shared" si="0"/>
        <v>23.897737951698268</v>
      </c>
      <c r="G70" s="66">
        <f t="shared" si="1"/>
        <v>94.446966309805561</v>
      </c>
    </row>
    <row r="71" spans="1:7" x14ac:dyDescent="0.25">
      <c r="A71" s="86">
        <f t="shared" si="2"/>
        <v>47362</v>
      </c>
      <c r="B71" s="73">
        <f t="shared" si="3"/>
        <v>57</v>
      </c>
      <c r="C71" s="66">
        <f t="shared" si="4"/>
        <v>94.446966309805561</v>
      </c>
      <c r="D71" s="87">
        <f t="shared" si="5"/>
        <v>0.4564936704973952</v>
      </c>
      <c r="E71" s="87">
        <f t="shared" si="6"/>
        <v>23.441244281200873</v>
      </c>
      <c r="F71" s="87">
        <f t="shared" si="0"/>
        <v>23.897737951698268</v>
      </c>
      <c r="G71" s="66">
        <f t="shared" si="1"/>
        <v>71.00572202860468</v>
      </c>
    </row>
    <row r="72" spans="1:7" x14ac:dyDescent="0.25">
      <c r="A72" s="86">
        <f t="shared" si="2"/>
        <v>47392</v>
      </c>
      <c r="B72" s="73">
        <f t="shared" si="3"/>
        <v>58</v>
      </c>
      <c r="C72" s="66">
        <f t="shared" si="4"/>
        <v>71.00572202860468</v>
      </c>
      <c r="D72" s="87">
        <f t="shared" si="5"/>
        <v>0.3431943231382576</v>
      </c>
      <c r="E72" s="87">
        <f t="shared" si="6"/>
        <v>23.554543628560015</v>
      </c>
      <c r="F72" s="87">
        <f t="shared" si="0"/>
        <v>23.897737951698272</v>
      </c>
      <c r="G72" s="66">
        <f t="shared" si="1"/>
        <v>47.451178400044668</v>
      </c>
    </row>
    <row r="73" spans="1:7" x14ac:dyDescent="0.25">
      <c r="A73" s="86">
        <f t="shared" si="2"/>
        <v>47423</v>
      </c>
      <c r="B73" s="73">
        <f t="shared" si="3"/>
        <v>59</v>
      </c>
      <c r="C73" s="66">
        <f t="shared" si="4"/>
        <v>47.451178400044668</v>
      </c>
      <c r="D73" s="87">
        <f t="shared" si="5"/>
        <v>0.22934736226688426</v>
      </c>
      <c r="E73" s="87">
        <f t="shared" si="6"/>
        <v>23.668390589431382</v>
      </c>
      <c r="F73" s="87">
        <f t="shared" si="0"/>
        <v>23.897737951698268</v>
      </c>
      <c r="G73" s="66">
        <f t="shared" si="1"/>
        <v>23.782787810613286</v>
      </c>
    </row>
    <row r="74" spans="1:7" x14ac:dyDescent="0.25">
      <c r="A74" s="86">
        <f t="shared" si="2"/>
        <v>47453</v>
      </c>
      <c r="B74" s="73">
        <f t="shared" si="3"/>
        <v>60</v>
      </c>
      <c r="C74" s="66">
        <f t="shared" si="4"/>
        <v>23.782787810613286</v>
      </c>
      <c r="D74" s="87">
        <f t="shared" si="5"/>
        <v>0.11495014108463256</v>
      </c>
      <c r="E74" s="87">
        <f t="shared" si="6"/>
        <v>23.782787810613637</v>
      </c>
      <c r="F74" s="87">
        <f t="shared" si="0"/>
        <v>23.897737951698272</v>
      </c>
      <c r="G74" s="66">
        <f t="shared" si="1"/>
        <v>-3.5171865420124959E-13</v>
      </c>
    </row>
    <row r="75" spans="1:7" x14ac:dyDescent="0.25">
      <c r="A75" s="86" t="str">
        <f t="shared" si="2"/>
        <v/>
      </c>
      <c r="B75" s="73" t="str">
        <f t="shared" si="3"/>
        <v/>
      </c>
      <c r="C75" s="66" t="str">
        <f t="shared" si="4"/>
        <v/>
      </c>
      <c r="D75" s="87" t="str">
        <f t="shared" si="5"/>
        <v/>
      </c>
      <c r="E75" s="87" t="str">
        <f t="shared" si="6"/>
        <v/>
      </c>
      <c r="F75" s="87" t="str">
        <f t="shared" si="0"/>
        <v/>
      </c>
      <c r="G75" s="66" t="str">
        <f t="shared" si="1"/>
        <v/>
      </c>
    </row>
    <row r="76" spans="1:7" x14ac:dyDescent="0.25">
      <c r="A76" s="86" t="str">
        <f t="shared" si="2"/>
        <v/>
      </c>
      <c r="B76" s="73" t="str">
        <f t="shared" si="3"/>
        <v/>
      </c>
      <c r="C76" s="66" t="str">
        <f t="shared" si="4"/>
        <v/>
      </c>
      <c r="D76" s="87" t="str">
        <f t="shared" si="5"/>
        <v/>
      </c>
      <c r="E76" s="87" t="str">
        <f t="shared" si="6"/>
        <v/>
      </c>
      <c r="F76" s="87" t="str">
        <f t="shared" si="0"/>
        <v/>
      </c>
      <c r="G76" s="66" t="str">
        <f t="shared" si="1"/>
        <v/>
      </c>
    </row>
    <row r="77" spans="1:7" x14ac:dyDescent="0.25">
      <c r="A77" s="86" t="str">
        <f t="shared" si="2"/>
        <v/>
      </c>
      <c r="B77" s="73" t="str">
        <f t="shared" si="3"/>
        <v/>
      </c>
      <c r="C77" s="66" t="str">
        <f t="shared" si="4"/>
        <v/>
      </c>
      <c r="D77" s="87" t="str">
        <f t="shared" si="5"/>
        <v/>
      </c>
      <c r="E77" s="87" t="str">
        <f t="shared" si="6"/>
        <v/>
      </c>
      <c r="F77" s="87" t="str">
        <f t="shared" si="0"/>
        <v/>
      </c>
      <c r="G77" s="66" t="str">
        <f t="shared" si="1"/>
        <v/>
      </c>
    </row>
    <row r="78" spans="1:7" x14ac:dyDescent="0.25">
      <c r="A78" s="86" t="str">
        <f t="shared" si="2"/>
        <v/>
      </c>
      <c r="B78" s="73" t="str">
        <f t="shared" si="3"/>
        <v/>
      </c>
      <c r="C78" s="66" t="str">
        <f t="shared" si="4"/>
        <v/>
      </c>
      <c r="D78" s="87" t="str">
        <f t="shared" si="5"/>
        <v/>
      </c>
      <c r="E78" s="87" t="str">
        <f t="shared" si="6"/>
        <v/>
      </c>
      <c r="F78" s="87" t="str">
        <f t="shared" si="0"/>
        <v/>
      </c>
      <c r="G78" s="66" t="str">
        <f t="shared" si="1"/>
        <v/>
      </c>
    </row>
    <row r="79" spans="1:7" x14ac:dyDescent="0.25">
      <c r="A79" s="86" t="str">
        <f t="shared" si="2"/>
        <v/>
      </c>
      <c r="B79" s="73" t="str">
        <f t="shared" si="3"/>
        <v/>
      </c>
      <c r="C79" s="66" t="str">
        <f t="shared" si="4"/>
        <v/>
      </c>
      <c r="D79" s="87" t="str">
        <f t="shared" si="5"/>
        <v/>
      </c>
      <c r="E79" s="87" t="str">
        <f t="shared" si="6"/>
        <v/>
      </c>
      <c r="F79" s="87" t="str">
        <f t="shared" si="0"/>
        <v/>
      </c>
      <c r="G79" s="66" t="str">
        <f t="shared" si="1"/>
        <v/>
      </c>
    </row>
    <row r="80" spans="1:7" x14ac:dyDescent="0.25">
      <c r="A80" s="86" t="str">
        <f t="shared" si="2"/>
        <v/>
      </c>
      <c r="B80" s="73" t="str">
        <f t="shared" si="3"/>
        <v/>
      </c>
      <c r="C80" s="66" t="str">
        <f t="shared" si="4"/>
        <v/>
      </c>
      <c r="D80" s="87" t="str">
        <f t="shared" si="5"/>
        <v/>
      </c>
      <c r="E80" s="87" t="str">
        <f t="shared" si="6"/>
        <v/>
      </c>
      <c r="F80" s="87" t="str">
        <f t="shared" ref="F80:F143" si="7">IF(B80="","",SUM(D80:E80))</f>
        <v/>
      </c>
      <c r="G80" s="66" t="str">
        <f t="shared" ref="G80:G143" si="8">IF(B80="","",SUM(C80)-SUM(E80))</f>
        <v/>
      </c>
    </row>
    <row r="81" spans="1:7" x14ac:dyDescent="0.25">
      <c r="A81" s="86" t="str">
        <f t="shared" ref="A81:A144" si="9">IF(B81="","",EDATE(A80,1))</f>
        <v/>
      </c>
      <c r="B81" s="73" t="str">
        <f t="shared" ref="B81:B144" si="10">IF(B80="","",IF(SUM(B80)+1&lt;=$E$7,SUM(B80)+1,""))</f>
        <v/>
      </c>
      <c r="C81" s="66" t="str">
        <f t="shared" ref="C81:C144" si="11">IF(B81="","",G80)</f>
        <v/>
      </c>
      <c r="D81" s="87" t="str">
        <f t="shared" ref="D81:D144" si="12">IF(B81="","",IPMT($E$11/12,B81,$E$7,-$E$8,$E$9,0))</f>
        <v/>
      </c>
      <c r="E81" s="87" t="str">
        <f t="shared" ref="E81:E144" si="13">IF(B81="","",PPMT($E$11/12,B81,$E$7,-$E$8,$E$9,0))</f>
        <v/>
      </c>
      <c r="F81" s="87" t="str">
        <f t="shared" si="7"/>
        <v/>
      </c>
      <c r="G81" s="66" t="str">
        <f t="shared" si="8"/>
        <v/>
      </c>
    </row>
    <row r="82" spans="1:7" x14ac:dyDescent="0.25">
      <c r="A82" s="86" t="str">
        <f t="shared" si="9"/>
        <v/>
      </c>
      <c r="B82" s="73" t="str">
        <f t="shared" si="10"/>
        <v/>
      </c>
      <c r="C82" s="66" t="str">
        <f t="shared" si="11"/>
        <v/>
      </c>
      <c r="D82" s="87" t="str">
        <f t="shared" si="12"/>
        <v/>
      </c>
      <c r="E82" s="87" t="str">
        <f t="shared" si="13"/>
        <v/>
      </c>
      <c r="F82" s="87" t="str">
        <f t="shared" si="7"/>
        <v/>
      </c>
      <c r="G82" s="66" t="str">
        <f t="shared" si="8"/>
        <v/>
      </c>
    </row>
    <row r="83" spans="1:7" x14ac:dyDescent="0.25">
      <c r="A83" s="86" t="str">
        <f t="shared" si="9"/>
        <v/>
      </c>
      <c r="B83" s="73" t="str">
        <f t="shared" si="10"/>
        <v/>
      </c>
      <c r="C83" s="66" t="str">
        <f t="shared" si="11"/>
        <v/>
      </c>
      <c r="D83" s="87" t="str">
        <f t="shared" si="12"/>
        <v/>
      </c>
      <c r="E83" s="87" t="str">
        <f t="shared" si="13"/>
        <v/>
      </c>
      <c r="F83" s="87" t="str">
        <f t="shared" si="7"/>
        <v/>
      </c>
      <c r="G83" s="66" t="str">
        <f t="shared" si="8"/>
        <v/>
      </c>
    </row>
    <row r="84" spans="1:7" x14ac:dyDescent="0.25">
      <c r="A84" s="86" t="str">
        <f t="shared" si="9"/>
        <v/>
      </c>
      <c r="B84" s="73" t="str">
        <f t="shared" si="10"/>
        <v/>
      </c>
      <c r="C84" s="66" t="str">
        <f t="shared" si="11"/>
        <v/>
      </c>
      <c r="D84" s="87" t="str">
        <f t="shared" si="12"/>
        <v/>
      </c>
      <c r="E84" s="87" t="str">
        <f t="shared" si="13"/>
        <v/>
      </c>
      <c r="F84" s="87" t="str">
        <f t="shared" si="7"/>
        <v/>
      </c>
      <c r="G84" s="66" t="str">
        <f t="shared" si="8"/>
        <v/>
      </c>
    </row>
    <row r="85" spans="1:7" x14ac:dyDescent="0.25">
      <c r="A85" s="86" t="str">
        <f t="shared" si="9"/>
        <v/>
      </c>
      <c r="B85" s="73" t="str">
        <f t="shared" si="10"/>
        <v/>
      </c>
      <c r="C85" s="66" t="str">
        <f t="shared" si="11"/>
        <v/>
      </c>
      <c r="D85" s="87" t="str">
        <f t="shared" si="12"/>
        <v/>
      </c>
      <c r="E85" s="87" t="str">
        <f t="shared" si="13"/>
        <v/>
      </c>
      <c r="F85" s="87" t="str">
        <f t="shared" si="7"/>
        <v/>
      </c>
      <c r="G85" s="66" t="str">
        <f t="shared" si="8"/>
        <v/>
      </c>
    </row>
    <row r="86" spans="1:7" x14ac:dyDescent="0.25">
      <c r="A86" s="86" t="str">
        <f t="shared" si="9"/>
        <v/>
      </c>
      <c r="B86" s="73" t="str">
        <f t="shared" si="10"/>
        <v/>
      </c>
      <c r="C86" s="66" t="str">
        <f t="shared" si="11"/>
        <v/>
      </c>
      <c r="D86" s="87" t="str">
        <f t="shared" si="12"/>
        <v/>
      </c>
      <c r="E86" s="87" t="str">
        <f t="shared" si="13"/>
        <v/>
      </c>
      <c r="F86" s="87" t="str">
        <f t="shared" si="7"/>
        <v/>
      </c>
      <c r="G86" s="66" t="str">
        <f t="shared" si="8"/>
        <v/>
      </c>
    </row>
    <row r="87" spans="1:7" x14ac:dyDescent="0.25">
      <c r="A87" s="86" t="str">
        <f t="shared" si="9"/>
        <v/>
      </c>
      <c r="B87" s="73" t="str">
        <f t="shared" si="10"/>
        <v/>
      </c>
      <c r="C87" s="66" t="str">
        <f t="shared" si="11"/>
        <v/>
      </c>
      <c r="D87" s="87" t="str">
        <f t="shared" si="12"/>
        <v/>
      </c>
      <c r="E87" s="87" t="str">
        <f t="shared" si="13"/>
        <v/>
      </c>
      <c r="F87" s="87" t="str">
        <f t="shared" si="7"/>
        <v/>
      </c>
      <c r="G87" s="66" t="str">
        <f t="shared" si="8"/>
        <v/>
      </c>
    </row>
    <row r="88" spans="1:7" x14ac:dyDescent="0.25">
      <c r="A88" s="86" t="str">
        <f t="shared" si="9"/>
        <v/>
      </c>
      <c r="B88" s="73" t="str">
        <f t="shared" si="10"/>
        <v/>
      </c>
      <c r="C88" s="66" t="str">
        <f t="shared" si="11"/>
        <v/>
      </c>
      <c r="D88" s="87" t="str">
        <f t="shared" si="12"/>
        <v/>
      </c>
      <c r="E88" s="87" t="str">
        <f t="shared" si="13"/>
        <v/>
      </c>
      <c r="F88" s="87" t="str">
        <f t="shared" si="7"/>
        <v/>
      </c>
      <c r="G88" s="66" t="str">
        <f t="shared" si="8"/>
        <v/>
      </c>
    </row>
    <row r="89" spans="1:7" x14ac:dyDescent="0.25">
      <c r="A89" s="86" t="str">
        <f t="shared" si="9"/>
        <v/>
      </c>
      <c r="B89" s="73" t="str">
        <f t="shared" si="10"/>
        <v/>
      </c>
      <c r="C89" s="66" t="str">
        <f t="shared" si="11"/>
        <v/>
      </c>
      <c r="D89" s="87" t="str">
        <f t="shared" si="12"/>
        <v/>
      </c>
      <c r="E89" s="87" t="str">
        <f t="shared" si="13"/>
        <v/>
      </c>
      <c r="F89" s="87" t="str">
        <f t="shared" si="7"/>
        <v/>
      </c>
      <c r="G89" s="66" t="str">
        <f t="shared" si="8"/>
        <v/>
      </c>
    </row>
    <row r="90" spans="1:7" x14ac:dyDescent="0.25">
      <c r="A90" s="86" t="str">
        <f t="shared" si="9"/>
        <v/>
      </c>
      <c r="B90" s="73" t="str">
        <f t="shared" si="10"/>
        <v/>
      </c>
      <c r="C90" s="66" t="str">
        <f t="shared" si="11"/>
        <v/>
      </c>
      <c r="D90" s="87" t="str">
        <f t="shared" si="12"/>
        <v/>
      </c>
      <c r="E90" s="87" t="str">
        <f t="shared" si="13"/>
        <v/>
      </c>
      <c r="F90" s="87" t="str">
        <f t="shared" si="7"/>
        <v/>
      </c>
      <c r="G90" s="66" t="str">
        <f t="shared" si="8"/>
        <v/>
      </c>
    </row>
    <row r="91" spans="1:7" x14ac:dyDescent="0.25">
      <c r="A91" s="86" t="str">
        <f t="shared" si="9"/>
        <v/>
      </c>
      <c r="B91" s="73" t="str">
        <f t="shared" si="10"/>
        <v/>
      </c>
      <c r="C91" s="66" t="str">
        <f t="shared" si="11"/>
        <v/>
      </c>
      <c r="D91" s="87" t="str">
        <f t="shared" si="12"/>
        <v/>
      </c>
      <c r="E91" s="87" t="str">
        <f t="shared" si="13"/>
        <v/>
      </c>
      <c r="F91" s="87" t="str">
        <f t="shared" si="7"/>
        <v/>
      </c>
      <c r="G91" s="66" t="str">
        <f t="shared" si="8"/>
        <v/>
      </c>
    </row>
    <row r="92" spans="1:7" x14ac:dyDescent="0.25">
      <c r="A92" s="86" t="str">
        <f t="shared" si="9"/>
        <v/>
      </c>
      <c r="B92" s="73" t="str">
        <f t="shared" si="10"/>
        <v/>
      </c>
      <c r="C92" s="66" t="str">
        <f t="shared" si="11"/>
        <v/>
      </c>
      <c r="D92" s="87" t="str">
        <f t="shared" si="12"/>
        <v/>
      </c>
      <c r="E92" s="87" t="str">
        <f t="shared" si="13"/>
        <v/>
      </c>
      <c r="F92" s="87" t="str">
        <f t="shared" si="7"/>
        <v/>
      </c>
      <c r="G92" s="66" t="str">
        <f t="shared" si="8"/>
        <v/>
      </c>
    </row>
    <row r="93" spans="1:7" x14ac:dyDescent="0.25">
      <c r="A93" s="86" t="str">
        <f t="shared" si="9"/>
        <v/>
      </c>
      <c r="B93" s="73" t="str">
        <f t="shared" si="10"/>
        <v/>
      </c>
      <c r="C93" s="66" t="str">
        <f t="shared" si="11"/>
        <v/>
      </c>
      <c r="D93" s="87" t="str">
        <f t="shared" si="12"/>
        <v/>
      </c>
      <c r="E93" s="87" t="str">
        <f t="shared" si="13"/>
        <v/>
      </c>
      <c r="F93" s="87" t="str">
        <f t="shared" si="7"/>
        <v/>
      </c>
      <c r="G93" s="66" t="str">
        <f t="shared" si="8"/>
        <v/>
      </c>
    </row>
    <row r="94" spans="1:7" x14ac:dyDescent="0.25">
      <c r="A94" s="86" t="str">
        <f t="shared" si="9"/>
        <v/>
      </c>
      <c r="B94" s="73" t="str">
        <f t="shared" si="10"/>
        <v/>
      </c>
      <c r="C94" s="66" t="str">
        <f t="shared" si="11"/>
        <v/>
      </c>
      <c r="D94" s="87" t="str">
        <f t="shared" si="12"/>
        <v/>
      </c>
      <c r="E94" s="87" t="str">
        <f t="shared" si="13"/>
        <v/>
      </c>
      <c r="F94" s="87" t="str">
        <f t="shared" si="7"/>
        <v/>
      </c>
      <c r="G94" s="66" t="str">
        <f t="shared" si="8"/>
        <v/>
      </c>
    </row>
    <row r="95" spans="1:7" x14ac:dyDescent="0.25">
      <c r="A95" s="86" t="str">
        <f t="shared" si="9"/>
        <v/>
      </c>
      <c r="B95" s="73" t="str">
        <f t="shared" si="10"/>
        <v/>
      </c>
      <c r="C95" s="66" t="str">
        <f t="shared" si="11"/>
        <v/>
      </c>
      <c r="D95" s="87" t="str">
        <f t="shared" si="12"/>
        <v/>
      </c>
      <c r="E95" s="87" t="str">
        <f t="shared" si="13"/>
        <v/>
      </c>
      <c r="F95" s="87" t="str">
        <f t="shared" si="7"/>
        <v/>
      </c>
      <c r="G95" s="66" t="str">
        <f t="shared" si="8"/>
        <v/>
      </c>
    </row>
    <row r="96" spans="1:7" x14ac:dyDescent="0.25">
      <c r="A96" s="86" t="str">
        <f t="shared" si="9"/>
        <v/>
      </c>
      <c r="B96" s="73" t="str">
        <f t="shared" si="10"/>
        <v/>
      </c>
      <c r="C96" s="66" t="str">
        <f t="shared" si="11"/>
        <v/>
      </c>
      <c r="D96" s="87" t="str">
        <f t="shared" si="12"/>
        <v/>
      </c>
      <c r="E96" s="87" t="str">
        <f t="shared" si="13"/>
        <v/>
      </c>
      <c r="F96" s="87" t="str">
        <f t="shared" si="7"/>
        <v/>
      </c>
      <c r="G96" s="66" t="str">
        <f t="shared" si="8"/>
        <v/>
      </c>
    </row>
    <row r="97" spans="1:7" x14ac:dyDescent="0.25">
      <c r="A97" s="86" t="str">
        <f t="shared" si="9"/>
        <v/>
      </c>
      <c r="B97" s="73" t="str">
        <f t="shared" si="10"/>
        <v/>
      </c>
      <c r="C97" s="66" t="str">
        <f t="shared" si="11"/>
        <v/>
      </c>
      <c r="D97" s="87" t="str">
        <f t="shared" si="12"/>
        <v/>
      </c>
      <c r="E97" s="87" t="str">
        <f t="shared" si="13"/>
        <v/>
      </c>
      <c r="F97" s="87" t="str">
        <f t="shared" si="7"/>
        <v/>
      </c>
      <c r="G97" s="66" t="str">
        <f t="shared" si="8"/>
        <v/>
      </c>
    </row>
    <row r="98" spans="1:7" x14ac:dyDescent="0.25">
      <c r="A98" s="86" t="str">
        <f t="shared" si="9"/>
        <v/>
      </c>
      <c r="B98" s="73" t="str">
        <f t="shared" si="10"/>
        <v/>
      </c>
      <c r="C98" s="66" t="str">
        <f t="shared" si="11"/>
        <v/>
      </c>
      <c r="D98" s="87" t="str">
        <f t="shared" si="12"/>
        <v/>
      </c>
      <c r="E98" s="87" t="str">
        <f t="shared" si="13"/>
        <v/>
      </c>
      <c r="F98" s="87" t="str">
        <f t="shared" si="7"/>
        <v/>
      </c>
      <c r="G98" s="66" t="str">
        <f t="shared" si="8"/>
        <v/>
      </c>
    </row>
    <row r="99" spans="1:7" x14ac:dyDescent="0.25">
      <c r="A99" s="86" t="str">
        <f t="shared" si="9"/>
        <v/>
      </c>
      <c r="B99" s="73" t="str">
        <f t="shared" si="10"/>
        <v/>
      </c>
      <c r="C99" s="66" t="str">
        <f t="shared" si="11"/>
        <v/>
      </c>
      <c r="D99" s="87" t="str">
        <f t="shared" si="12"/>
        <v/>
      </c>
      <c r="E99" s="87" t="str">
        <f t="shared" si="13"/>
        <v/>
      </c>
      <c r="F99" s="87" t="str">
        <f t="shared" si="7"/>
        <v/>
      </c>
      <c r="G99" s="66" t="str">
        <f t="shared" si="8"/>
        <v/>
      </c>
    </row>
    <row r="100" spans="1:7" x14ac:dyDescent="0.25">
      <c r="A100" s="86" t="str">
        <f t="shared" si="9"/>
        <v/>
      </c>
      <c r="B100" s="73" t="str">
        <f t="shared" si="10"/>
        <v/>
      </c>
      <c r="C100" s="66" t="str">
        <f t="shared" si="11"/>
        <v/>
      </c>
      <c r="D100" s="87" t="str">
        <f t="shared" si="12"/>
        <v/>
      </c>
      <c r="E100" s="87" t="str">
        <f t="shared" si="13"/>
        <v/>
      </c>
      <c r="F100" s="87" t="str">
        <f t="shared" si="7"/>
        <v/>
      </c>
      <c r="G100" s="66" t="str">
        <f t="shared" si="8"/>
        <v/>
      </c>
    </row>
    <row r="101" spans="1:7" x14ac:dyDescent="0.25">
      <c r="A101" s="86" t="str">
        <f t="shared" si="9"/>
        <v/>
      </c>
      <c r="B101" s="73" t="str">
        <f t="shared" si="10"/>
        <v/>
      </c>
      <c r="C101" s="66" t="str">
        <f t="shared" si="11"/>
        <v/>
      </c>
      <c r="D101" s="87" t="str">
        <f t="shared" si="12"/>
        <v/>
      </c>
      <c r="E101" s="87" t="str">
        <f t="shared" si="13"/>
        <v/>
      </c>
      <c r="F101" s="87" t="str">
        <f t="shared" si="7"/>
        <v/>
      </c>
      <c r="G101" s="66" t="str">
        <f t="shared" si="8"/>
        <v/>
      </c>
    </row>
    <row r="102" spans="1:7" x14ac:dyDescent="0.25">
      <c r="A102" s="86" t="str">
        <f t="shared" si="9"/>
        <v/>
      </c>
      <c r="B102" s="73" t="str">
        <f t="shared" si="10"/>
        <v/>
      </c>
      <c r="C102" s="66" t="str">
        <f t="shared" si="11"/>
        <v/>
      </c>
      <c r="D102" s="87" t="str">
        <f t="shared" si="12"/>
        <v/>
      </c>
      <c r="E102" s="87" t="str">
        <f t="shared" si="13"/>
        <v/>
      </c>
      <c r="F102" s="87" t="str">
        <f t="shared" si="7"/>
        <v/>
      </c>
      <c r="G102" s="66" t="str">
        <f t="shared" si="8"/>
        <v/>
      </c>
    </row>
    <row r="103" spans="1:7" x14ac:dyDescent="0.25">
      <c r="A103" s="86" t="str">
        <f t="shared" si="9"/>
        <v/>
      </c>
      <c r="B103" s="73" t="str">
        <f t="shared" si="10"/>
        <v/>
      </c>
      <c r="C103" s="66" t="str">
        <f t="shared" si="11"/>
        <v/>
      </c>
      <c r="D103" s="87" t="str">
        <f t="shared" si="12"/>
        <v/>
      </c>
      <c r="E103" s="87" t="str">
        <f t="shared" si="13"/>
        <v/>
      </c>
      <c r="F103" s="87" t="str">
        <f t="shared" si="7"/>
        <v/>
      </c>
      <c r="G103" s="66" t="str">
        <f t="shared" si="8"/>
        <v/>
      </c>
    </row>
    <row r="104" spans="1:7" x14ac:dyDescent="0.25">
      <c r="A104" s="86" t="str">
        <f t="shared" si="9"/>
        <v/>
      </c>
      <c r="B104" s="73" t="str">
        <f t="shared" si="10"/>
        <v/>
      </c>
      <c r="C104" s="66" t="str">
        <f t="shared" si="11"/>
        <v/>
      </c>
      <c r="D104" s="87" t="str">
        <f t="shared" si="12"/>
        <v/>
      </c>
      <c r="E104" s="87" t="str">
        <f t="shared" si="13"/>
        <v/>
      </c>
      <c r="F104" s="87" t="str">
        <f t="shared" si="7"/>
        <v/>
      </c>
      <c r="G104" s="66" t="str">
        <f t="shared" si="8"/>
        <v/>
      </c>
    </row>
    <row r="105" spans="1:7" x14ac:dyDescent="0.25">
      <c r="A105" s="86" t="str">
        <f t="shared" si="9"/>
        <v/>
      </c>
      <c r="B105" s="73" t="str">
        <f t="shared" si="10"/>
        <v/>
      </c>
      <c r="C105" s="66" t="str">
        <f t="shared" si="11"/>
        <v/>
      </c>
      <c r="D105" s="87" t="str">
        <f t="shared" si="12"/>
        <v/>
      </c>
      <c r="E105" s="87" t="str">
        <f t="shared" si="13"/>
        <v/>
      </c>
      <c r="F105" s="87" t="str">
        <f t="shared" si="7"/>
        <v/>
      </c>
      <c r="G105" s="66" t="str">
        <f t="shared" si="8"/>
        <v/>
      </c>
    </row>
    <row r="106" spans="1:7" x14ac:dyDescent="0.25">
      <c r="A106" s="86" t="str">
        <f t="shared" si="9"/>
        <v/>
      </c>
      <c r="B106" s="73" t="str">
        <f t="shared" si="10"/>
        <v/>
      </c>
      <c r="C106" s="66" t="str">
        <f t="shared" si="11"/>
        <v/>
      </c>
      <c r="D106" s="87" t="str">
        <f t="shared" si="12"/>
        <v/>
      </c>
      <c r="E106" s="87" t="str">
        <f t="shared" si="13"/>
        <v/>
      </c>
      <c r="F106" s="87" t="str">
        <f t="shared" si="7"/>
        <v/>
      </c>
      <c r="G106" s="66" t="str">
        <f t="shared" si="8"/>
        <v/>
      </c>
    </row>
    <row r="107" spans="1:7" x14ac:dyDescent="0.25">
      <c r="A107" s="86" t="str">
        <f t="shared" si="9"/>
        <v/>
      </c>
      <c r="B107" s="73" t="str">
        <f t="shared" si="10"/>
        <v/>
      </c>
      <c r="C107" s="66" t="str">
        <f t="shared" si="11"/>
        <v/>
      </c>
      <c r="D107" s="87" t="str">
        <f t="shared" si="12"/>
        <v/>
      </c>
      <c r="E107" s="87" t="str">
        <f t="shared" si="13"/>
        <v/>
      </c>
      <c r="F107" s="87" t="str">
        <f t="shared" si="7"/>
        <v/>
      </c>
      <c r="G107" s="66" t="str">
        <f t="shared" si="8"/>
        <v/>
      </c>
    </row>
    <row r="108" spans="1:7" x14ac:dyDescent="0.25">
      <c r="A108" s="86" t="str">
        <f t="shared" si="9"/>
        <v/>
      </c>
      <c r="B108" s="73" t="str">
        <f t="shared" si="10"/>
        <v/>
      </c>
      <c r="C108" s="66" t="str">
        <f t="shared" si="11"/>
        <v/>
      </c>
      <c r="D108" s="87" t="str">
        <f t="shared" si="12"/>
        <v/>
      </c>
      <c r="E108" s="87" t="str">
        <f t="shared" si="13"/>
        <v/>
      </c>
      <c r="F108" s="87" t="str">
        <f t="shared" si="7"/>
        <v/>
      </c>
      <c r="G108" s="66" t="str">
        <f t="shared" si="8"/>
        <v/>
      </c>
    </row>
    <row r="109" spans="1:7" x14ac:dyDescent="0.25">
      <c r="A109" s="86" t="str">
        <f t="shared" si="9"/>
        <v/>
      </c>
      <c r="B109" s="73" t="str">
        <f t="shared" si="10"/>
        <v/>
      </c>
      <c r="C109" s="66" t="str">
        <f t="shared" si="11"/>
        <v/>
      </c>
      <c r="D109" s="87" t="str">
        <f t="shared" si="12"/>
        <v/>
      </c>
      <c r="E109" s="87" t="str">
        <f t="shared" si="13"/>
        <v/>
      </c>
      <c r="F109" s="87" t="str">
        <f t="shared" si="7"/>
        <v/>
      </c>
      <c r="G109" s="66" t="str">
        <f t="shared" si="8"/>
        <v/>
      </c>
    </row>
    <row r="110" spans="1:7" x14ac:dyDescent="0.25">
      <c r="A110" s="86" t="str">
        <f t="shared" si="9"/>
        <v/>
      </c>
      <c r="B110" s="73" t="str">
        <f t="shared" si="10"/>
        <v/>
      </c>
      <c r="C110" s="66" t="str">
        <f t="shared" si="11"/>
        <v/>
      </c>
      <c r="D110" s="87" t="str">
        <f t="shared" si="12"/>
        <v/>
      </c>
      <c r="E110" s="87" t="str">
        <f t="shared" si="13"/>
        <v/>
      </c>
      <c r="F110" s="87" t="str">
        <f t="shared" si="7"/>
        <v/>
      </c>
      <c r="G110" s="66" t="str">
        <f t="shared" si="8"/>
        <v/>
      </c>
    </row>
    <row r="111" spans="1:7" x14ac:dyDescent="0.25">
      <c r="A111" s="86" t="str">
        <f t="shared" si="9"/>
        <v/>
      </c>
      <c r="B111" s="73" t="str">
        <f t="shared" si="10"/>
        <v/>
      </c>
      <c r="C111" s="66" t="str">
        <f t="shared" si="11"/>
        <v/>
      </c>
      <c r="D111" s="87" t="str">
        <f t="shared" si="12"/>
        <v/>
      </c>
      <c r="E111" s="87" t="str">
        <f t="shared" si="13"/>
        <v/>
      </c>
      <c r="F111" s="87" t="str">
        <f t="shared" si="7"/>
        <v/>
      </c>
      <c r="G111" s="66" t="str">
        <f t="shared" si="8"/>
        <v/>
      </c>
    </row>
    <row r="112" spans="1:7" x14ac:dyDescent="0.25">
      <c r="A112" s="86" t="str">
        <f t="shared" si="9"/>
        <v/>
      </c>
      <c r="B112" s="73" t="str">
        <f t="shared" si="10"/>
        <v/>
      </c>
      <c r="C112" s="66" t="str">
        <f t="shared" si="11"/>
        <v/>
      </c>
      <c r="D112" s="87" t="str">
        <f t="shared" si="12"/>
        <v/>
      </c>
      <c r="E112" s="87" t="str">
        <f t="shared" si="13"/>
        <v/>
      </c>
      <c r="F112" s="87" t="str">
        <f t="shared" si="7"/>
        <v/>
      </c>
      <c r="G112" s="66" t="str">
        <f t="shared" si="8"/>
        <v/>
      </c>
    </row>
    <row r="113" spans="1:7" x14ac:dyDescent="0.25">
      <c r="A113" s="86" t="str">
        <f t="shared" si="9"/>
        <v/>
      </c>
      <c r="B113" s="73" t="str">
        <f t="shared" si="10"/>
        <v/>
      </c>
      <c r="C113" s="66" t="str">
        <f t="shared" si="11"/>
        <v/>
      </c>
      <c r="D113" s="87" t="str">
        <f t="shared" si="12"/>
        <v/>
      </c>
      <c r="E113" s="87" t="str">
        <f t="shared" si="13"/>
        <v/>
      </c>
      <c r="F113" s="87" t="str">
        <f t="shared" si="7"/>
        <v/>
      </c>
      <c r="G113" s="66" t="str">
        <f t="shared" si="8"/>
        <v/>
      </c>
    </row>
    <row r="114" spans="1:7" x14ac:dyDescent="0.25">
      <c r="A114" s="86" t="str">
        <f t="shared" si="9"/>
        <v/>
      </c>
      <c r="B114" s="73" t="str">
        <f t="shared" si="10"/>
        <v/>
      </c>
      <c r="C114" s="66" t="str">
        <f t="shared" si="11"/>
        <v/>
      </c>
      <c r="D114" s="87" t="str">
        <f t="shared" si="12"/>
        <v/>
      </c>
      <c r="E114" s="87" t="str">
        <f t="shared" si="13"/>
        <v/>
      </c>
      <c r="F114" s="87" t="str">
        <f t="shared" si="7"/>
        <v/>
      </c>
      <c r="G114" s="66" t="str">
        <f t="shared" si="8"/>
        <v/>
      </c>
    </row>
    <row r="115" spans="1:7" x14ac:dyDescent="0.25">
      <c r="A115" s="86" t="str">
        <f t="shared" si="9"/>
        <v/>
      </c>
      <c r="B115" s="73" t="str">
        <f t="shared" si="10"/>
        <v/>
      </c>
      <c r="C115" s="66" t="str">
        <f t="shared" si="11"/>
        <v/>
      </c>
      <c r="D115" s="87" t="str">
        <f t="shared" si="12"/>
        <v/>
      </c>
      <c r="E115" s="87" t="str">
        <f t="shared" si="13"/>
        <v/>
      </c>
      <c r="F115" s="87" t="str">
        <f t="shared" si="7"/>
        <v/>
      </c>
      <c r="G115" s="66" t="str">
        <f t="shared" si="8"/>
        <v/>
      </c>
    </row>
    <row r="116" spans="1:7" x14ac:dyDescent="0.25">
      <c r="A116" s="86" t="str">
        <f t="shared" si="9"/>
        <v/>
      </c>
      <c r="B116" s="73" t="str">
        <f t="shared" si="10"/>
        <v/>
      </c>
      <c r="C116" s="66" t="str">
        <f t="shared" si="11"/>
        <v/>
      </c>
      <c r="D116" s="87" t="str">
        <f t="shared" si="12"/>
        <v/>
      </c>
      <c r="E116" s="87" t="str">
        <f t="shared" si="13"/>
        <v/>
      </c>
      <c r="F116" s="87" t="str">
        <f t="shared" si="7"/>
        <v/>
      </c>
      <c r="G116" s="66" t="str">
        <f t="shared" si="8"/>
        <v/>
      </c>
    </row>
    <row r="117" spans="1:7" x14ac:dyDescent="0.25">
      <c r="A117" s="86" t="str">
        <f t="shared" si="9"/>
        <v/>
      </c>
      <c r="B117" s="73" t="str">
        <f t="shared" si="10"/>
        <v/>
      </c>
      <c r="C117" s="66" t="str">
        <f t="shared" si="11"/>
        <v/>
      </c>
      <c r="D117" s="87" t="str">
        <f t="shared" si="12"/>
        <v/>
      </c>
      <c r="E117" s="87" t="str">
        <f t="shared" si="13"/>
        <v/>
      </c>
      <c r="F117" s="87" t="str">
        <f t="shared" si="7"/>
        <v/>
      </c>
      <c r="G117" s="66" t="str">
        <f t="shared" si="8"/>
        <v/>
      </c>
    </row>
    <row r="118" spans="1:7" x14ac:dyDescent="0.25">
      <c r="A118" s="86" t="str">
        <f t="shared" si="9"/>
        <v/>
      </c>
      <c r="B118" s="73" t="str">
        <f t="shared" si="10"/>
        <v/>
      </c>
      <c r="C118" s="66" t="str">
        <f t="shared" si="11"/>
        <v/>
      </c>
      <c r="D118" s="87" t="str">
        <f t="shared" si="12"/>
        <v/>
      </c>
      <c r="E118" s="87" t="str">
        <f t="shared" si="13"/>
        <v/>
      </c>
      <c r="F118" s="87" t="str">
        <f t="shared" si="7"/>
        <v/>
      </c>
      <c r="G118" s="66" t="str">
        <f t="shared" si="8"/>
        <v/>
      </c>
    </row>
    <row r="119" spans="1:7" x14ac:dyDescent="0.25">
      <c r="A119" s="86" t="str">
        <f t="shared" si="9"/>
        <v/>
      </c>
      <c r="B119" s="73" t="str">
        <f t="shared" si="10"/>
        <v/>
      </c>
      <c r="C119" s="66" t="str">
        <f t="shared" si="11"/>
        <v/>
      </c>
      <c r="D119" s="87" t="str">
        <f t="shared" si="12"/>
        <v/>
      </c>
      <c r="E119" s="87" t="str">
        <f t="shared" si="13"/>
        <v/>
      </c>
      <c r="F119" s="87" t="str">
        <f t="shared" si="7"/>
        <v/>
      </c>
      <c r="G119" s="66" t="str">
        <f t="shared" si="8"/>
        <v/>
      </c>
    </row>
    <row r="120" spans="1:7" x14ac:dyDescent="0.25">
      <c r="A120" s="86" t="str">
        <f t="shared" si="9"/>
        <v/>
      </c>
      <c r="B120" s="73" t="str">
        <f t="shared" si="10"/>
        <v/>
      </c>
      <c r="C120" s="66" t="str">
        <f t="shared" si="11"/>
        <v/>
      </c>
      <c r="D120" s="87" t="str">
        <f t="shared" si="12"/>
        <v/>
      </c>
      <c r="E120" s="87" t="str">
        <f t="shared" si="13"/>
        <v/>
      </c>
      <c r="F120" s="87" t="str">
        <f t="shared" si="7"/>
        <v/>
      </c>
      <c r="G120" s="66" t="str">
        <f t="shared" si="8"/>
        <v/>
      </c>
    </row>
    <row r="121" spans="1:7" x14ac:dyDescent="0.25">
      <c r="A121" s="86" t="str">
        <f t="shared" si="9"/>
        <v/>
      </c>
      <c r="B121" s="73" t="str">
        <f t="shared" si="10"/>
        <v/>
      </c>
      <c r="C121" s="66" t="str">
        <f t="shared" si="11"/>
        <v/>
      </c>
      <c r="D121" s="87" t="str">
        <f t="shared" si="12"/>
        <v/>
      </c>
      <c r="E121" s="87" t="str">
        <f t="shared" si="13"/>
        <v/>
      </c>
      <c r="F121" s="87" t="str">
        <f t="shared" si="7"/>
        <v/>
      </c>
      <c r="G121" s="66" t="str">
        <f t="shared" si="8"/>
        <v/>
      </c>
    </row>
    <row r="122" spans="1:7" x14ac:dyDescent="0.25">
      <c r="A122" s="86" t="str">
        <f t="shared" si="9"/>
        <v/>
      </c>
      <c r="B122" s="73" t="str">
        <f t="shared" si="10"/>
        <v/>
      </c>
      <c r="C122" s="66" t="str">
        <f t="shared" si="11"/>
        <v/>
      </c>
      <c r="D122" s="87" t="str">
        <f t="shared" si="12"/>
        <v/>
      </c>
      <c r="E122" s="87" t="str">
        <f t="shared" si="13"/>
        <v/>
      </c>
      <c r="F122" s="87" t="str">
        <f t="shared" si="7"/>
        <v/>
      </c>
      <c r="G122" s="66" t="str">
        <f t="shared" si="8"/>
        <v/>
      </c>
    </row>
    <row r="123" spans="1:7" x14ac:dyDescent="0.25">
      <c r="A123" s="86" t="str">
        <f t="shared" si="9"/>
        <v/>
      </c>
      <c r="B123" s="73" t="str">
        <f t="shared" si="10"/>
        <v/>
      </c>
      <c r="C123" s="66" t="str">
        <f t="shared" si="11"/>
        <v/>
      </c>
      <c r="D123" s="87" t="str">
        <f t="shared" si="12"/>
        <v/>
      </c>
      <c r="E123" s="87" t="str">
        <f t="shared" si="13"/>
        <v/>
      </c>
      <c r="F123" s="87" t="str">
        <f t="shared" si="7"/>
        <v/>
      </c>
      <c r="G123" s="66" t="str">
        <f t="shared" si="8"/>
        <v/>
      </c>
    </row>
    <row r="124" spans="1:7" x14ac:dyDescent="0.25">
      <c r="A124" s="86" t="str">
        <f t="shared" si="9"/>
        <v/>
      </c>
      <c r="B124" s="73" t="str">
        <f t="shared" si="10"/>
        <v/>
      </c>
      <c r="C124" s="66" t="str">
        <f t="shared" si="11"/>
        <v/>
      </c>
      <c r="D124" s="87" t="str">
        <f t="shared" si="12"/>
        <v/>
      </c>
      <c r="E124" s="87" t="str">
        <f t="shared" si="13"/>
        <v/>
      </c>
      <c r="F124" s="87" t="str">
        <f t="shared" si="7"/>
        <v/>
      </c>
      <c r="G124" s="66" t="str">
        <f t="shared" si="8"/>
        <v/>
      </c>
    </row>
    <row r="125" spans="1:7" x14ac:dyDescent="0.25">
      <c r="A125" s="86" t="str">
        <f t="shared" si="9"/>
        <v/>
      </c>
      <c r="B125" s="73" t="str">
        <f t="shared" si="10"/>
        <v/>
      </c>
      <c r="C125" s="66" t="str">
        <f t="shared" si="11"/>
        <v/>
      </c>
      <c r="D125" s="87" t="str">
        <f t="shared" si="12"/>
        <v/>
      </c>
      <c r="E125" s="87" t="str">
        <f t="shared" si="13"/>
        <v/>
      </c>
      <c r="F125" s="87" t="str">
        <f t="shared" si="7"/>
        <v/>
      </c>
      <c r="G125" s="66" t="str">
        <f t="shared" si="8"/>
        <v/>
      </c>
    </row>
    <row r="126" spans="1:7" x14ac:dyDescent="0.25">
      <c r="A126" s="86" t="str">
        <f t="shared" si="9"/>
        <v/>
      </c>
      <c r="B126" s="73" t="str">
        <f t="shared" si="10"/>
        <v/>
      </c>
      <c r="C126" s="66" t="str">
        <f t="shared" si="11"/>
        <v/>
      </c>
      <c r="D126" s="87" t="str">
        <f t="shared" si="12"/>
        <v/>
      </c>
      <c r="E126" s="87" t="str">
        <f t="shared" si="13"/>
        <v/>
      </c>
      <c r="F126" s="87" t="str">
        <f t="shared" si="7"/>
        <v/>
      </c>
      <c r="G126" s="66" t="str">
        <f t="shared" si="8"/>
        <v/>
      </c>
    </row>
    <row r="127" spans="1:7" x14ac:dyDescent="0.25">
      <c r="A127" s="86" t="str">
        <f t="shared" si="9"/>
        <v/>
      </c>
      <c r="B127" s="73" t="str">
        <f t="shared" si="10"/>
        <v/>
      </c>
      <c r="C127" s="66" t="str">
        <f t="shared" si="11"/>
        <v/>
      </c>
      <c r="D127" s="87" t="str">
        <f t="shared" si="12"/>
        <v/>
      </c>
      <c r="E127" s="87" t="str">
        <f t="shared" si="13"/>
        <v/>
      </c>
      <c r="F127" s="87" t="str">
        <f t="shared" si="7"/>
        <v/>
      </c>
      <c r="G127" s="66" t="str">
        <f t="shared" si="8"/>
        <v/>
      </c>
    </row>
    <row r="128" spans="1:7" x14ac:dyDescent="0.25">
      <c r="A128" s="86" t="str">
        <f t="shared" si="9"/>
        <v/>
      </c>
      <c r="B128" s="73" t="str">
        <f t="shared" si="10"/>
        <v/>
      </c>
      <c r="C128" s="66" t="str">
        <f t="shared" si="11"/>
        <v/>
      </c>
      <c r="D128" s="87" t="str">
        <f t="shared" si="12"/>
        <v/>
      </c>
      <c r="E128" s="87" t="str">
        <f t="shared" si="13"/>
        <v/>
      </c>
      <c r="F128" s="87" t="str">
        <f t="shared" si="7"/>
        <v/>
      </c>
      <c r="G128" s="66" t="str">
        <f t="shared" si="8"/>
        <v/>
      </c>
    </row>
    <row r="129" spans="1:7" x14ac:dyDescent="0.25">
      <c r="A129" s="86" t="str">
        <f t="shared" si="9"/>
        <v/>
      </c>
      <c r="B129" s="73" t="str">
        <f t="shared" si="10"/>
        <v/>
      </c>
      <c r="C129" s="66" t="str">
        <f t="shared" si="11"/>
        <v/>
      </c>
      <c r="D129" s="87" t="str">
        <f t="shared" si="12"/>
        <v/>
      </c>
      <c r="E129" s="87" t="str">
        <f t="shared" si="13"/>
        <v/>
      </c>
      <c r="F129" s="87" t="str">
        <f t="shared" si="7"/>
        <v/>
      </c>
      <c r="G129" s="66" t="str">
        <f t="shared" si="8"/>
        <v/>
      </c>
    </row>
    <row r="130" spans="1:7" x14ac:dyDescent="0.25">
      <c r="A130" s="86" t="str">
        <f t="shared" si="9"/>
        <v/>
      </c>
      <c r="B130" s="73" t="str">
        <f t="shared" si="10"/>
        <v/>
      </c>
      <c r="C130" s="66" t="str">
        <f t="shared" si="11"/>
        <v/>
      </c>
      <c r="D130" s="87" t="str">
        <f t="shared" si="12"/>
        <v/>
      </c>
      <c r="E130" s="87" t="str">
        <f t="shared" si="13"/>
        <v/>
      </c>
      <c r="F130" s="87" t="str">
        <f t="shared" si="7"/>
        <v/>
      </c>
      <c r="G130" s="66" t="str">
        <f t="shared" si="8"/>
        <v/>
      </c>
    </row>
    <row r="131" spans="1:7" x14ac:dyDescent="0.25">
      <c r="A131" s="86" t="str">
        <f t="shared" si="9"/>
        <v/>
      </c>
      <c r="B131" s="73" t="str">
        <f t="shared" si="10"/>
        <v/>
      </c>
      <c r="C131" s="66" t="str">
        <f t="shared" si="11"/>
        <v/>
      </c>
      <c r="D131" s="87" t="str">
        <f t="shared" si="12"/>
        <v/>
      </c>
      <c r="E131" s="87" t="str">
        <f t="shared" si="13"/>
        <v/>
      </c>
      <c r="F131" s="87" t="str">
        <f t="shared" si="7"/>
        <v/>
      </c>
      <c r="G131" s="66" t="str">
        <f t="shared" si="8"/>
        <v/>
      </c>
    </row>
    <row r="132" spans="1:7" x14ac:dyDescent="0.25">
      <c r="A132" s="86" t="str">
        <f t="shared" si="9"/>
        <v/>
      </c>
      <c r="B132" s="73" t="str">
        <f t="shared" si="10"/>
        <v/>
      </c>
      <c r="C132" s="66" t="str">
        <f t="shared" si="11"/>
        <v/>
      </c>
      <c r="D132" s="87" t="str">
        <f t="shared" si="12"/>
        <v/>
      </c>
      <c r="E132" s="87" t="str">
        <f t="shared" si="13"/>
        <v/>
      </c>
      <c r="F132" s="87" t="str">
        <f t="shared" si="7"/>
        <v/>
      </c>
      <c r="G132" s="66" t="str">
        <f t="shared" si="8"/>
        <v/>
      </c>
    </row>
    <row r="133" spans="1:7" x14ac:dyDescent="0.25">
      <c r="A133" s="86" t="str">
        <f t="shared" si="9"/>
        <v/>
      </c>
      <c r="B133" s="73" t="str">
        <f t="shared" si="10"/>
        <v/>
      </c>
      <c r="C133" s="66" t="str">
        <f t="shared" si="11"/>
        <v/>
      </c>
      <c r="D133" s="87" t="str">
        <f t="shared" si="12"/>
        <v/>
      </c>
      <c r="E133" s="87" t="str">
        <f t="shared" si="13"/>
        <v/>
      </c>
      <c r="F133" s="87" t="str">
        <f t="shared" si="7"/>
        <v/>
      </c>
      <c r="G133" s="66" t="str">
        <f t="shared" si="8"/>
        <v/>
      </c>
    </row>
    <row r="134" spans="1:7" x14ac:dyDescent="0.25">
      <c r="A134" s="86" t="str">
        <f t="shared" si="9"/>
        <v/>
      </c>
      <c r="B134" s="73" t="str">
        <f t="shared" si="10"/>
        <v/>
      </c>
      <c r="C134" s="66" t="str">
        <f t="shared" si="11"/>
        <v/>
      </c>
      <c r="D134" s="87" t="str">
        <f t="shared" si="12"/>
        <v/>
      </c>
      <c r="E134" s="87" t="str">
        <f t="shared" si="13"/>
        <v/>
      </c>
      <c r="F134" s="87" t="str">
        <f t="shared" si="7"/>
        <v/>
      </c>
      <c r="G134" s="66" t="str">
        <f t="shared" si="8"/>
        <v/>
      </c>
    </row>
    <row r="135" spans="1:7" x14ac:dyDescent="0.25">
      <c r="A135" s="86" t="str">
        <f t="shared" si="9"/>
        <v/>
      </c>
      <c r="B135" s="73" t="str">
        <f t="shared" si="10"/>
        <v/>
      </c>
      <c r="C135" s="66" t="str">
        <f t="shared" si="11"/>
        <v/>
      </c>
      <c r="D135" s="87" t="str">
        <f t="shared" si="12"/>
        <v/>
      </c>
      <c r="E135" s="87" t="str">
        <f t="shared" si="13"/>
        <v/>
      </c>
      <c r="F135" s="87" t="str">
        <f t="shared" si="7"/>
        <v/>
      </c>
      <c r="G135" s="66" t="str">
        <f t="shared" si="8"/>
        <v/>
      </c>
    </row>
    <row r="136" spans="1:7" x14ac:dyDescent="0.25">
      <c r="A136" s="86" t="str">
        <f t="shared" si="9"/>
        <v/>
      </c>
      <c r="B136" s="73" t="str">
        <f t="shared" si="10"/>
        <v/>
      </c>
      <c r="C136" s="66" t="str">
        <f t="shared" si="11"/>
        <v/>
      </c>
      <c r="D136" s="87" t="str">
        <f t="shared" si="12"/>
        <v/>
      </c>
      <c r="E136" s="87" t="str">
        <f t="shared" si="13"/>
        <v/>
      </c>
      <c r="F136" s="87" t="str">
        <f t="shared" si="7"/>
        <v/>
      </c>
      <c r="G136" s="66" t="str">
        <f t="shared" si="8"/>
        <v/>
      </c>
    </row>
    <row r="137" spans="1:7" x14ac:dyDescent="0.25">
      <c r="A137" s="86" t="str">
        <f t="shared" si="9"/>
        <v/>
      </c>
      <c r="B137" s="73" t="str">
        <f t="shared" si="10"/>
        <v/>
      </c>
      <c r="C137" s="66" t="str">
        <f t="shared" si="11"/>
        <v/>
      </c>
      <c r="D137" s="87" t="str">
        <f t="shared" si="12"/>
        <v/>
      </c>
      <c r="E137" s="87" t="str">
        <f t="shared" si="13"/>
        <v/>
      </c>
      <c r="F137" s="87" t="str">
        <f t="shared" si="7"/>
        <v/>
      </c>
      <c r="G137" s="66" t="str">
        <f t="shared" si="8"/>
        <v/>
      </c>
    </row>
    <row r="138" spans="1:7" x14ac:dyDescent="0.25">
      <c r="A138" s="86" t="str">
        <f t="shared" si="9"/>
        <v/>
      </c>
      <c r="B138" s="73" t="str">
        <f t="shared" si="10"/>
        <v/>
      </c>
      <c r="C138" s="66" t="str">
        <f t="shared" si="11"/>
        <v/>
      </c>
      <c r="D138" s="87" t="str">
        <f t="shared" si="12"/>
        <v/>
      </c>
      <c r="E138" s="87" t="str">
        <f t="shared" si="13"/>
        <v/>
      </c>
      <c r="F138" s="87" t="str">
        <f t="shared" si="7"/>
        <v/>
      </c>
      <c r="G138" s="66" t="str">
        <f t="shared" si="8"/>
        <v/>
      </c>
    </row>
    <row r="139" spans="1:7" x14ac:dyDescent="0.25">
      <c r="A139" s="86" t="str">
        <f t="shared" si="9"/>
        <v/>
      </c>
      <c r="B139" s="73" t="str">
        <f t="shared" si="10"/>
        <v/>
      </c>
      <c r="C139" s="66" t="str">
        <f t="shared" si="11"/>
        <v/>
      </c>
      <c r="D139" s="87" t="str">
        <f t="shared" si="12"/>
        <v/>
      </c>
      <c r="E139" s="87" t="str">
        <f t="shared" si="13"/>
        <v/>
      </c>
      <c r="F139" s="87" t="str">
        <f t="shared" si="7"/>
        <v/>
      </c>
      <c r="G139" s="66" t="str">
        <f t="shared" si="8"/>
        <v/>
      </c>
    </row>
    <row r="140" spans="1:7" x14ac:dyDescent="0.25">
      <c r="A140" s="86" t="str">
        <f t="shared" si="9"/>
        <v/>
      </c>
      <c r="B140" s="73" t="str">
        <f t="shared" si="10"/>
        <v/>
      </c>
      <c r="C140" s="66" t="str">
        <f t="shared" si="11"/>
        <v/>
      </c>
      <c r="D140" s="87" t="str">
        <f t="shared" si="12"/>
        <v/>
      </c>
      <c r="E140" s="87" t="str">
        <f t="shared" si="13"/>
        <v/>
      </c>
      <c r="F140" s="87" t="str">
        <f t="shared" si="7"/>
        <v/>
      </c>
      <c r="G140" s="66" t="str">
        <f t="shared" si="8"/>
        <v/>
      </c>
    </row>
    <row r="141" spans="1:7" x14ac:dyDescent="0.25">
      <c r="A141" s="86" t="str">
        <f t="shared" si="9"/>
        <v/>
      </c>
      <c r="B141" s="73" t="str">
        <f t="shared" si="10"/>
        <v/>
      </c>
      <c r="C141" s="66" t="str">
        <f t="shared" si="11"/>
        <v/>
      </c>
      <c r="D141" s="87" t="str">
        <f t="shared" si="12"/>
        <v/>
      </c>
      <c r="E141" s="87" t="str">
        <f t="shared" si="13"/>
        <v/>
      </c>
      <c r="F141" s="87" t="str">
        <f t="shared" si="7"/>
        <v/>
      </c>
      <c r="G141" s="66" t="str">
        <f t="shared" si="8"/>
        <v/>
      </c>
    </row>
    <row r="142" spans="1:7" x14ac:dyDescent="0.25">
      <c r="A142" s="86" t="str">
        <f t="shared" si="9"/>
        <v/>
      </c>
      <c r="B142" s="73" t="str">
        <f t="shared" si="10"/>
        <v/>
      </c>
      <c r="C142" s="66" t="str">
        <f t="shared" si="11"/>
        <v/>
      </c>
      <c r="D142" s="87" t="str">
        <f t="shared" si="12"/>
        <v/>
      </c>
      <c r="E142" s="87" t="str">
        <f t="shared" si="13"/>
        <v/>
      </c>
      <c r="F142" s="87" t="str">
        <f t="shared" si="7"/>
        <v/>
      </c>
      <c r="G142" s="66" t="str">
        <f t="shared" si="8"/>
        <v/>
      </c>
    </row>
    <row r="143" spans="1:7" x14ac:dyDescent="0.25">
      <c r="A143" s="86" t="str">
        <f t="shared" si="9"/>
        <v/>
      </c>
      <c r="B143" s="73" t="str">
        <f t="shared" si="10"/>
        <v/>
      </c>
      <c r="C143" s="66" t="str">
        <f t="shared" si="11"/>
        <v/>
      </c>
      <c r="D143" s="87" t="str">
        <f t="shared" si="12"/>
        <v/>
      </c>
      <c r="E143" s="87" t="str">
        <f t="shared" si="13"/>
        <v/>
      </c>
      <c r="F143" s="87" t="str">
        <f t="shared" si="7"/>
        <v/>
      </c>
      <c r="G143" s="66" t="str">
        <f t="shared" si="8"/>
        <v/>
      </c>
    </row>
    <row r="144" spans="1:7" x14ac:dyDescent="0.25">
      <c r="A144" s="86" t="str">
        <f t="shared" si="9"/>
        <v/>
      </c>
      <c r="B144" s="73" t="str">
        <f t="shared" si="10"/>
        <v/>
      </c>
      <c r="C144" s="66" t="str">
        <f t="shared" si="11"/>
        <v/>
      </c>
      <c r="D144" s="87" t="str">
        <f t="shared" si="12"/>
        <v/>
      </c>
      <c r="E144" s="87" t="str">
        <f t="shared" si="13"/>
        <v/>
      </c>
      <c r="F144" s="87" t="str">
        <f t="shared" ref="F144:F207" si="14">IF(B144="","",SUM(D144:E144))</f>
        <v/>
      </c>
      <c r="G144" s="66" t="str">
        <f t="shared" ref="G144:G207" si="15">IF(B144="","",SUM(C144)-SUM(E144))</f>
        <v/>
      </c>
    </row>
    <row r="145" spans="1:7" x14ac:dyDescent="0.25">
      <c r="A145" s="86" t="str">
        <f t="shared" ref="A145:A208" si="16">IF(B145="","",EDATE(A144,1))</f>
        <v/>
      </c>
      <c r="B145" s="73" t="str">
        <f t="shared" ref="B145:B208" si="17">IF(B144="","",IF(SUM(B144)+1&lt;=$E$7,SUM(B144)+1,""))</f>
        <v/>
      </c>
      <c r="C145" s="66" t="str">
        <f t="shared" ref="C145:C208" si="18">IF(B145="","",G144)</f>
        <v/>
      </c>
      <c r="D145" s="87" t="str">
        <f t="shared" ref="D145:D208" si="19">IF(B145="","",IPMT($E$11/12,B145,$E$7,-$E$8,$E$9,0))</f>
        <v/>
      </c>
      <c r="E145" s="87" t="str">
        <f t="shared" ref="E145:E208" si="20">IF(B145="","",PPMT($E$11/12,B145,$E$7,-$E$8,$E$9,0))</f>
        <v/>
      </c>
      <c r="F145" s="87" t="str">
        <f t="shared" si="14"/>
        <v/>
      </c>
      <c r="G145" s="66" t="str">
        <f t="shared" si="15"/>
        <v/>
      </c>
    </row>
    <row r="146" spans="1:7" x14ac:dyDescent="0.25">
      <c r="A146" s="86" t="str">
        <f t="shared" si="16"/>
        <v/>
      </c>
      <c r="B146" s="73" t="str">
        <f t="shared" si="17"/>
        <v/>
      </c>
      <c r="C146" s="66" t="str">
        <f t="shared" si="18"/>
        <v/>
      </c>
      <c r="D146" s="87" t="str">
        <f t="shared" si="19"/>
        <v/>
      </c>
      <c r="E146" s="87" t="str">
        <f t="shared" si="20"/>
        <v/>
      </c>
      <c r="F146" s="87" t="str">
        <f t="shared" si="14"/>
        <v/>
      </c>
      <c r="G146" s="66" t="str">
        <f t="shared" si="15"/>
        <v/>
      </c>
    </row>
    <row r="147" spans="1:7" x14ac:dyDescent="0.25">
      <c r="A147" s="86" t="str">
        <f t="shared" si="16"/>
        <v/>
      </c>
      <c r="B147" s="73" t="str">
        <f t="shared" si="17"/>
        <v/>
      </c>
      <c r="C147" s="66" t="str">
        <f t="shared" si="18"/>
        <v/>
      </c>
      <c r="D147" s="87" t="str">
        <f t="shared" si="19"/>
        <v/>
      </c>
      <c r="E147" s="87" t="str">
        <f t="shared" si="20"/>
        <v/>
      </c>
      <c r="F147" s="87" t="str">
        <f t="shared" si="14"/>
        <v/>
      </c>
      <c r="G147" s="66" t="str">
        <f t="shared" si="15"/>
        <v/>
      </c>
    </row>
    <row r="148" spans="1:7" x14ac:dyDescent="0.25">
      <c r="A148" s="86" t="str">
        <f t="shared" si="16"/>
        <v/>
      </c>
      <c r="B148" s="73" t="str">
        <f t="shared" si="17"/>
        <v/>
      </c>
      <c r="C148" s="66" t="str">
        <f t="shared" si="18"/>
        <v/>
      </c>
      <c r="D148" s="87" t="str">
        <f t="shared" si="19"/>
        <v/>
      </c>
      <c r="E148" s="87" t="str">
        <f t="shared" si="20"/>
        <v/>
      </c>
      <c r="F148" s="87" t="str">
        <f t="shared" si="14"/>
        <v/>
      </c>
      <c r="G148" s="66" t="str">
        <f t="shared" si="15"/>
        <v/>
      </c>
    </row>
    <row r="149" spans="1:7" x14ac:dyDescent="0.25">
      <c r="A149" s="86" t="str">
        <f t="shared" si="16"/>
        <v/>
      </c>
      <c r="B149" s="73" t="str">
        <f t="shared" si="17"/>
        <v/>
      </c>
      <c r="C149" s="66" t="str">
        <f t="shared" si="18"/>
        <v/>
      </c>
      <c r="D149" s="87" t="str">
        <f t="shared" si="19"/>
        <v/>
      </c>
      <c r="E149" s="87" t="str">
        <f t="shared" si="20"/>
        <v/>
      </c>
      <c r="F149" s="87" t="str">
        <f t="shared" si="14"/>
        <v/>
      </c>
      <c r="G149" s="66" t="str">
        <f t="shared" si="15"/>
        <v/>
      </c>
    </row>
    <row r="150" spans="1:7" x14ac:dyDescent="0.25">
      <c r="A150" s="86" t="str">
        <f t="shared" si="16"/>
        <v/>
      </c>
      <c r="B150" s="73" t="str">
        <f t="shared" si="17"/>
        <v/>
      </c>
      <c r="C150" s="66" t="str">
        <f t="shared" si="18"/>
        <v/>
      </c>
      <c r="D150" s="87" t="str">
        <f t="shared" si="19"/>
        <v/>
      </c>
      <c r="E150" s="87" t="str">
        <f t="shared" si="20"/>
        <v/>
      </c>
      <c r="F150" s="87" t="str">
        <f t="shared" si="14"/>
        <v/>
      </c>
      <c r="G150" s="66" t="str">
        <f t="shared" si="15"/>
        <v/>
      </c>
    </row>
    <row r="151" spans="1:7" x14ac:dyDescent="0.25">
      <c r="A151" s="86" t="str">
        <f t="shared" si="16"/>
        <v/>
      </c>
      <c r="B151" s="73" t="str">
        <f t="shared" si="17"/>
        <v/>
      </c>
      <c r="C151" s="66" t="str">
        <f t="shared" si="18"/>
        <v/>
      </c>
      <c r="D151" s="87" t="str">
        <f t="shared" si="19"/>
        <v/>
      </c>
      <c r="E151" s="87" t="str">
        <f t="shared" si="20"/>
        <v/>
      </c>
      <c r="F151" s="87" t="str">
        <f t="shared" si="14"/>
        <v/>
      </c>
      <c r="G151" s="66" t="str">
        <f t="shared" si="15"/>
        <v/>
      </c>
    </row>
    <row r="152" spans="1:7" x14ac:dyDescent="0.25">
      <c r="A152" s="86" t="str">
        <f t="shared" si="16"/>
        <v/>
      </c>
      <c r="B152" s="73" t="str">
        <f t="shared" si="17"/>
        <v/>
      </c>
      <c r="C152" s="66" t="str">
        <f t="shared" si="18"/>
        <v/>
      </c>
      <c r="D152" s="87" t="str">
        <f t="shared" si="19"/>
        <v/>
      </c>
      <c r="E152" s="87" t="str">
        <f t="shared" si="20"/>
        <v/>
      </c>
      <c r="F152" s="87" t="str">
        <f t="shared" si="14"/>
        <v/>
      </c>
      <c r="G152" s="66" t="str">
        <f t="shared" si="15"/>
        <v/>
      </c>
    </row>
    <row r="153" spans="1:7" x14ac:dyDescent="0.25">
      <c r="A153" s="86" t="str">
        <f t="shared" si="16"/>
        <v/>
      </c>
      <c r="B153" s="73" t="str">
        <f t="shared" si="17"/>
        <v/>
      </c>
      <c r="C153" s="66" t="str">
        <f t="shared" si="18"/>
        <v/>
      </c>
      <c r="D153" s="87" t="str">
        <f t="shared" si="19"/>
        <v/>
      </c>
      <c r="E153" s="87" t="str">
        <f t="shared" si="20"/>
        <v/>
      </c>
      <c r="F153" s="87" t="str">
        <f t="shared" si="14"/>
        <v/>
      </c>
      <c r="G153" s="66" t="str">
        <f t="shared" si="15"/>
        <v/>
      </c>
    </row>
    <row r="154" spans="1:7" x14ac:dyDescent="0.25">
      <c r="A154" s="86" t="str">
        <f t="shared" si="16"/>
        <v/>
      </c>
      <c r="B154" s="73" t="str">
        <f t="shared" si="17"/>
        <v/>
      </c>
      <c r="C154" s="66" t="str">
        <f t="shared" si="18"/>
        <v/>
      </c>
      <c r="D154" s="87" t="str">
        <f t="shared" si="19"/>
        <v/>
      </c>
      <c r="E154" s="87" t="str">
        <f t="shared" si="20"/>
        <v/>
      </c>
      <c r="F154" s="87" t="str">
        <f t="shared" si="14"/>
        <v/>
      </c>
      <c r="G154" s="66" t="str">
        <f t="shared" si="15"/>
        <v/>
      </c>
    </row>
    <row r="155" spans="1:7" x14ac:dyDescent="0.25">
      <c r="A155" s="86" t="str">
        <f t="shared" si="16"/>
        <v/>
      </c>
      <c r="B155" s="73" t="str">
        <f t="shared" si="17"/>
        <v/>
      </c>
      <c r="C155" s="66" t="str">
        <f t="shared" si="18"/>
        <v/>
      </c>
      <c r="D155" s="87" t="str">
        <f t="shared" si="19"/>
        <v/>
      </c>
      <c r="E155" s="87" t="str">
        <f t="shared" si="20"/>
        <v/>
      </c>
      <c r="F155" s="87" t="str">
        <f t="shared" si="14"/>
        <v/>
      </c>
      <c r="G155" s="66" t="str">
        <f t="shared" si="15"/>
        <v/>
      </c>
    </row>
    <row r="156" spans="1:7" x14ac:dyDescent="0.25">
      <c r="A156" s="86" t="str">
        <f t="shared" si="16"/>
        <v/>
      </c>
      <c r="B156" s="73" t="str">
        <f t="shared" si="17"/>
        <v/>
      </c>
      <c r="C156" s="66" t="str">
        <f t="shared" si="18"/>
        <v/>
      </c>
      <c r="D156" s="87" t="str">
        <f t="shared" si="19"/>
        <v/>
      </c>
      <c r="E156" s="87" t="str">
        <f t="shared" si="20"/>
        <v/>
      </c>
      <c r="F156" s="87" t="str">
        <f t="shared" si="14"/>
        <v/>
      </c>
      <c r="G156" s="66" t="str">
        <f t="shared" si="15"/>
        <v/>
      </c>
    </row>
    <row r="157" spans="1:7" x14ac:dyDescent="0.25">
      <c r="A157" s="86" t="str">
        <f t="shared" si="16"/>
        <v/>
      </c>
      <c r="B157" s="73" t="str">
        <f t="shared" si="17"/>
        <v/>
      </c>
      <c r="C157" s="66" t="str">
        <f t="shared" si="18"/>
        <v/>
      </c>
      <c r="D157" s="87" t="str">
        <f t="shared" si="19"/>
        <v/>
      </c>
      <c r="E157" s="87" t="str">
        <f t="shared" si="20"/>
        <v/>
      </c>
      <c r="F157" s="87" t="str">
        <f t="shared" si="14"/>
        <v/>
      </c>
      <c r="G157" s="66" t="str">
        <f t="shared" si="15"/>
        <v/>
      </c>
    </row>
    <row r="158" spans="1:7" x14ac:dyDescent="0.25">
      <c r="A158" s="86" t="str">
        <f t="shared" si="16"/>
        <v/>
      </c>
      <c r="B158" s="73" t="str">
        <f t="shared" si="17"/>
        <v/>
      </c>
      <c r="C158" s="66" t="str">
        <f t="shared" si="18"/>
        <v/>
      </c>
      <c r="D158" s="87" t="str">
        <f t="shared" si="19"/>
        <v/>
      </c>
      <c r="E158" s="87" t="str">
        <f t="shared" si="20"/>
        <v/>
      </c>
      <c r="F158" s="87" t="str">
        <f t="shared" si="14"/>
        <v/>
      </c>
      <c r="G158" s="66" t="str">
        <f t="shared" si="15"/>
        <v/>
      </c>
    </row>
    <row r="159" spans="1:7" x14ac:dyDescent="0.25">
      <c r="A159" s="86" t="str">
        <f t="shared" si="16"/>
        <v/>
      </c>
      <c r="B159" s="73" t="str">
        <f t="shared" si="17"/>
        <v/>
      </c>
      <c r="C159" s="66" t="str">
        <f t="shared" si="18"/>
        <v/>
      </c>
      <c r="D159" s="87" t="str">
        <f t="shared" si="19"/>
        <v/>
      </c>
      <c r="E159" s="87" t="str">
        <f t="shared" si="20"/>
        <v/>
      </c>
      <c r="F159" s="87" t="str">
        <f t="shared" si="14"/>
        <v/>
      </c>
      <c r="G159" s="66" t="str">
        <f t="shared" si="15"/>
        <v/>
      </c>
    </row>
    <row r="160" spans="1:7" x14ac:dyDescent="0.25">
      <c r="A160" s="86" t="str">
        <f t="shared" si="16"/>
        <v/>
      </c>
      <c r="B160" s="73" t="str">
        <f t="shared" si="17"/>
        <v/>
      </c>
      <c r="C160" s="66" t="str">
        <f t="shared" si="18"/>
        <v/>
      </c>
      <c r="D160" s="87" t="str">
        <f t="shared" si="19"/>
        <v/>
      </c>
      <c r="E160" s="87" t="str">
        <f t="shared" si="20"/>
        <v/>
      </c>
      <c r="F160" s="87" t="str">
        <f t="shared" si="14"/>
        <v/>
      </c>
      <c r="G160" s="66" t="str">
        <f t="shared" si="15"/>
        <v/>
      </c>
    </row>
    <row r="161" spans="1:7" x14ac:dyDescent="0.25">
      <c r="A161" s="86" t="str">
        <f t="shared" si="16"/>
        <v/>
      </c>
      <c r="B161" s="73" t="str">
        <f t="shared" si="17"/>
        <v/>
      </c>
      <c r="C161" s="66" t="str">
        <f t="shared" si="18"/>
        <v/>
      </c>
      <c r="D161" s="87" t="str">
        <f t="shared" si="19"/>
        <v/>
      </c>
      <c r="E161" s="87" t="str">
        <f t="shared" si="20"/>
        <v/>
      </c>
      <c r="F161" s="87" t="str">
        <f t="shared" si="14"/>
        <v/>
      </c>
      <c r="G161" s="66" t="str">
        <f t="shared" si="15"/>
        <v/>
      </c>
    </row>
    <row r="162" spans="1:7" x14ac:dyDescent="0.25">
      <c r="A162" s="86" t="str">
        <f t="shared" si="16"/>
        <v/>
      </c>
      <c r="B162" s="73" t="str">
        <f t="shared" si="17"/>
        <v/>
      </c>
      <c r="C162" s="66" t="str">
        <f t="shared" si="18"/>
        <v/>
      </c>
      <c r="D162" s="87" t="str">
        <f t="shared" si="19"/>
        <v/>
      </c>
      <c r="E162" s="87" t="str">
        <f t="shared" si="20"/>
        <v/>
      </c>
      <c r="F162" s="87" t="str">
        <f t="shared" si="14"/>
        <v/>
      </c>
      <c r="G162" s="66" t="str">
        <f t="shared" si="15"/>
        <v/>
      </c>
    </row>
    <row r="163" spans="1:7" x14ac:dyDescent="0.25">
      <c r="A163" s="86" t="str">
        <f t="shared" si="16"/>
        <v/>
      </c>
      <c r="B163" s="73" t="str">
        <f t="shared" si="17"/>
        <v/>
      </c>
      <c r="C163" s="66" t="str">
        <f t="shared" si="18"/>
        <v/>
      </c>
      <c r="D163" s="87" t="str">
        <f t="shared" si="19"/>
        <v/>
      </c>
      <c r="E163" s="87" t="str">
        <f t="shared" si="20"/>
        <v/>
      </c>
      <c r="F163" s="87" t="str">
        <f t="shared" si="14"/>
        <v/>
      </c>
      <c r="G163" s="66" t="str">
        <f t="shared" si="15"/>
        <v/>
      </c>
    </row>
    <row r="164" spans="1:7" x14ac:dyDescent="0.25">
      <c r="A164" s="86" t="str">
        <f t="shared" si="16"/>
        <v/>
      </c>
      <c r="B164" s="73" t="str">
        <f t="shared" si="17"/>
        <v/>
      </c>
      <c r="C164" s="66" t="str">
        <f t="shared" si="18"/>
        <v/>
      </c>
      <c r="D164" s="87" t="str">
        <f t="shared" si="19"/>
        <v/>
      </c>
      <c r="E164" s="87" t="str">
        <f t="shared" si="20"/>
        <v/>
      </c>
      <c r="F164" s="87" t="str">
        <f t="shared" si="14"/>
        <v/>
      </c>
      <c r="G164" s="66" t="str">
        <f t="shared" si="15"/>
        <v/>
      </c>
    </row>
    <row r="165" spans="1:7" x14ac:dyDescent="0.25">
      <c r="A165" s="86" t="str">
        <f t="shared" si="16"/>
        <v/>
      </c>
      <c r="B165" s="73" t="str">
        <f t="shared" si="17"/>
        <v/>
      </c>
      <c r="C165" s="66" t="str">
        <f t="shared" si="18"/>
        <v/>
      </c>
      <c r="D165" s="87" t="str">
        <f t="shared" si="19"/>
        <v/>
      </c>
      <c r="E165" s="87" t="str">
        <f t="shared" si="20"/>
        <v/>
      </c>
      <c r="F165" s="87" t="str">
        <f t="shared" si="14"/>
        <v/>
      </c>
      <c r="G165" s="66" t="str">
        <f t="shared" si="15"/>
        <v/>
      </c>
    </row>
    <row r="166" spans="1:7" x14ac:dyDescent="0.25">
      <c r="A166" s="86" t="str">
        <f t="shared" si="16"/>
        <v/>
      </c>
      <c r="B166" s="73" t="str">
        <f t="shared" si="17"/>
        <v/>
      </c>
      <c r="C166" s="66" t="str">
        <f t="shared" si="18"/>
        <v/>
      </c>
      <c r="D166" s="87" t="str">
        <f t="shared" si="19"/>
        <v/>
      </c>
      <c r="E166" s="87" t="str">
        <f t="shared" si="20"/>
        <v/>
      </c>
      <c r="F166" s="87" t="str">
        <f t="shared" si="14"/>
        <v/>
      </c>
      <c r="G166" s="66" t="str">
        <f t="shared" si="15"/>
        <v/>
      </c>
    </row>
    <row r="167" spans="1:7" x14ac:dyDescent="0.25">
      <c r="A167" s="86" t="str">
        <f t="shared" si="16"/>
        <v/>
      </c>
      <c r="B167" s="73" t="str">
        <f t="shared" si="17"/>
        <v/>
      </c>
      <c r="C167" s="66" t="str">
        <f t="shared" si="18"/>
        <v/>
      </c>
      <c r="D167" s="87" t="str">
        <f t="shared" si="19"/>
        <v/>
      </c>
      <c r="E167" s="87" t="str">
        <f t="shared" si="20"/>
        <v/>
      </c>
      <c r="F167" s="87" t="str">
        <f t="shared" si="14"/>
        <v/>
      </c>
      <c r="G167" s="66" t="str">
        <f t="shared" si="15"/>
        <v/>
      </c>
    </row>
    <row r="168" spans="1:7" x14ac:dyDescent="0.25">
      <c r="A168" s="86" t="str">
        <f t="shared" si="16"/>
        <v/>
      </c>
      <c r="B168" s="73" t="str">
        <f t="shared" si="17"/>
        <v/>
      </c>
      <c r="C168" s="66" t="str">
        <f t="shared" si="18"/>
        <v/>
      </c>
      <c r="D168" s="87" t="str">
        <f t="shared" si="19"/>
        <v/>
      </c>
      <c r="E168" s="87" t="str">
        <f t="shared" si="20"/>
        <v/>
      </c>
      <c r="F168" s="87" t="str">
        <f t="shared" si="14"/>
        <v/>
      </c>
      <c r="G168" s="66" t="str">
        <f t="shared" si="15"/>
        <v/>
      </c>
    </row>
    <row r="169" spans="1:7" x14ac:dyDescent="0.25">
      <c r="A169" s="86" t="str">
        <f t="shared" si="16"/>
        <v/>
      </c>
      <c r="B169" s="73" t="str">
        <f t="shared" si="17"/>
        <v/>
      </c>
      <c r="C169" s="66" t="str">
        <f t="shared" si="18"/>
        <v/>
      </c>
      <c r="D169" s="87" t="str">
        <f t="shared" si="19"/>
        <v/>
      </c>
      <c r="E169" s="87" t="str">
        <f t="shared" si="20"/>
        <v/>
      </c>
      <c r="F169" s="87" t="str">
        <f t="shared" si="14"/>
        <v/>
      </c>
      <c r="G169" s="66" t="str">
        <f t="shared" si="15"/>
        <v/>
      </c>
    </row>
    <row r="170" spans="1:7" x14ac:dyDescent="0.25">
      <c r="A170" s="86" t="str">
        <f t="shared" si="16"/>
        <v/>
      </c>
      <c r="B170" s="73" t="str">
        <f t="shared" si="17"/>
        <v/>
      </c>
      <c r="C170" s="66" t="str">
        <f t="shared" si="18"/>
        <v/>
      </c>
      <c r="D170" s="87" t="str">
        <f t="shared" si="19"/>
        <v/>
      </c>
      <c r="E170" s="87" t="str">
        <f t="shared" si="20"/>
        <v/>
      </c>
      <c r="F170" s="87" t="str">
        <f t="shared" si="14"/>
        <v/>
      </c>
      <c r="G170" s="66" t="str">
        <f t="shared" si="15"/>
        <v/>
      </c>
    </row>
    <row r="171" spans="1:7" x14ac:dyDescent="0.25">
      <c r="A171" s="86" t="str">
        <f t="shared" si="16"/>
        <v/>
      </c>
      <c r="B171" s="73" t="str">
        <f t="shared" si="17"/>
        <v/>
      </c>
      <c r="C171" s="66" t="str">
        <f t="shared" si="18"/>
        <v/>
      </c>
      <c r="D171" s="87" t="str">
        <f t="shared" si="19"/>
        <v/>
      </c>
      <c r="E171" s="87" t="str">
        <f t="shared" si="20"/>
        <v/>
      </c>
      <c r="F171" s="87" t="str">
        <f t="shared" si="14"/>
        <v/>
      </c>
      <c r="G171" s="66" t="str">
        <f t="shared" si="15"/>
        <v/>
      </c>
    </row>
    <row r="172" spans="1:7" x14ac:dyDescent="0.25">
      <c r="A172" s="86" t="str">
        <f t="shared" si="16"/>
        <v/>
      </c>
      <c r="B172" s="73" t="str">
        <f t="shared" si="17"/>
        <v/>
      </c>
      <c r="C172" s="66" t="str">
        <f t="shared" si="18"/>
        <v/>
      </c>
      <c r="D172" s="87" t="str">
        <f t="shared" si="19"/>
        <v/>
      </c>
      <c r="E172" s="87" t="str">
        <f t="shared" si="20"/>
        <v/>
      </c>
      <c r="F172" s="87" t="str">
        <f t="shared" si="14"/>
        <v/>
      </c>
      <c r="G172" s="66" t="str">
        <f t="shared" si="15"/>
        <v/>
      </c>
    </row>
    <row r="173" spans="1:7" x14ac:dyDescent="0.25">
      <c r="A173" s="86" t="str">
        <f t="shared" si="16"/>
        <v/>
      </c>
      <c r="B173" s="73" t="str">
        <f t="shared" si="17"/>
        <v/>
      </c>
      <c r="C173" s="66" t="str">
        <f t="shared" si="18"/>
        <v/>
      </c>
      <c r="D173" s="87" t="str">
        <f t="shared" si="19"/>
        <v/>
      </c>
      <c r="E173" s="87" t="str">
        <f t="shared" si="20"/>
        <v/>
      </c>
      <c r="F173" s="87" t="str">
        <f t="shared" si="14"/>
        <v/>
      </c>
      <c r="G173" s="66" t="str">
        <f t="shared" si="15"/>
        <v/>
      </c>
    </row>
    <row r="174" spans="1:7" x14ac:dyDescent="0.25">
      <c r="A174" s="86" t="str">
        <f t="shared" si="16"/>
        <v/>
      </c>
      <c r="B174" s="73" t="str">
        <f t="shared" si="17"/>
        <v/>
      </c>
      <c r="C174" s="66" t="str">
        <f t="shared" si="18"/>
        <v/>
      </c>
      <c r="D174" s="87" t="str">
        <f t="shared" si="19"/>
        <v/>
      </c>
      <c r="E174" s="87" t="str">
        <f t="shared" si="20"/>
        <v/>
      </c>
      <c r="F174" s="87" t="str">
        <f t="shared" si="14"/>
        <v/>
      </c>
      <c r="G174" s="66" t="str">
        <f t="shared" si="15"/>
        <v/>
      </c>
    </row>
    <row r="175" spans="1:7" x14ac:dyDescent="0.25">
      <c r="A175" s="86" t="str">
        <f t="shared" si="16"/>
        <v/>
      </c>
      <c r="B175" s="73" t="str">
        <f t="shared" si="17"/>
        <v/>
      </c>
      <c r="C175" s="66" t="str">
        <f t="shared" si="18"/>
        <v/>
      </c>
      <c r="D175" s="87" t="str">
        <f t="shared" si="19"/>
        <v/>
      </c>
      <c r="E175" s="87" t="str">
        <f t="shared" si="20"/>
        <v/>
      </c>
      <c r="F175" s="87" t="str">
        <f t="shared" si="14"/>
        <v/>
      </c>
      <c r="G175" s="66" t="str">
        <f t="shared" si="15"/>
        <v/>
      </c>
    </row>
    <row r="176" spans="1:7" x14ac:dyDescent="0.25">
      <c r="A176" s="86" t="str">
        <f t="shared" si="16"/>
        <v/>
      </c>
      <c r="B176" s="73" t="str">
        <f t="shared" si="17"/>
        <v/>
      </c>
      <c r="C176" s="66" t="str">
        <f t="shared" si="18"/>
        <v/>
      </c>
      <c r="D176" s="87" t="str">
        <f t="shared" si="19"/>
        <v/>
      </c>
      <c r="E176" s="87" t="str">
        <f t="shared" si="20"/>
        <v/>
      </c>
      <c r="F176" s="87" t="str">
        <f t="shared" si="14"/>
        <v/>
      </c>
      <c r="G176" s="66" t="str">
        <f t="shared" si="15"/>
        <v/>
      </c>
    </row>
    <row r="177" spans="1:7" x14ac:dyDescent="0.25">
      <c r="A177" s="86" t="str">
        <f t="shared" si="16"/>
        <v/>
      </c>
      <c r="B177" s="73" t="str">
        <f t="shared" si="17"/>
        <v/>
      </c>
      <c r="C177" s="66" t="str">
        <f t="shared" si="18"/>
        <v/>
      </c>
      <c r="D177" s="87" t="str">
        <f t="shared" si="19"/>
        <v/>
      </c>
      <c r="E177" s="87" t="str">
        <f t="shared" si="20"/>
        <v/>
      </c>
      <c r="F177" s="87" t="str">
        <f t="shared" si="14"/>
        <v/>
      </c>
      <c r="G177" s="66" t="str">
        <f t="shared" si="15"/>
        <v/>
      </c>
    </row>
    <row r="178" spans="1:7" x14ac:dyDescent="0.25">
      <c r="A178" s="86" t="str">
        <f t="shared" si="16"/>
        <v/>
      </c>
      <c r="B178" s="73" t="str">
        <f t="shared" si="17"/>
        <v/>
      </c>
      <c r="C178" s="66" t="str">
        <f t="shared" si="18"/>
        <v/>
      </c>
      <c r="D178" s="87" t="str">
        <f t="shared" si="19"/>
        <v/>
      </c>
      <c r="E178" s="87" t="str">
        <f t="shared" si="20"/>
        <v/>
      </c>
      <c r="F178" s="87" t="str">
        <f t="shared" si="14"/>
        <v/>
      </c>
      <c r="G178" s="66" t="str">
        <f t="shared" si="15"/>
        <v/>
      </c>
    </row>
    <row r="179" spans="1:7" x14ac:dyDescent="0.25">
      <c r="A179" s="86" t="str">
        <f t="shared" si="16"/>
        <v/>
      </c>
      <c r="B179" s="73" t="str">
        <f t="shared" si="17"/>
        <v/>
      </c>
      <c r="C179" s="66" t="str">
        <f t="shared" si="18"/>
        <v/>
      </c>
      <c r="D179" s="87" t="str">
        <f t="shared" si="19"/>
        <v/>
      </c>
      <c r="E179" s="87" t="str">
        <f t="shared" si="20"/>
        <v/>
      </c>
      <c r="F179" s="87" t="str">
        <f t="shared" si="14"/>
        <v/>
      </c>
      <c r="G179" s="66" t="str">
        <f t="shared" si="15"/>
        <v/>
      </c>
    </row>
    <row r="180" spans="1:7" x14ac:dyDescent="0.25">
      <c r="A180" s="86" t="str">
        <f t="shared" si="16"/>
        <v/>
      </c>
      <c r="B180" s="73" t="str">
        <f t="shared" si="17"/>
        <v/>
      </c>
      <c r="C180" s="66" t="str">
        <f t="shared" si="18"/>
        <v/>
      </c>
      <c r="D180" s="87" t="str">
        <f t="shared" si="19"/>
        <v/>
      </c>
      <c r="E180" s="87" t="str">
        <f t="shared" si="20"/>
        <v/>
      </c>
      <c r="F180" s="87" t="str">
        <f t="shared" si="14"/>
        <v/>
      </c>
      <c r="G180" s="66" t="str">
        <f t="shared" si="15"/>
        <v/>
      </c>
    </row>
    <row r="181" spans="1:7" x14ac:dyDescent="0.25">
      <c r="A181" s="86" t="str">
        <f t="shared" si="16"/>
        <v/>
      </c>
      <c r="B181" s="73" t="str">
        <f t="shared" si="17"/>
        <v/>
      </c>
      <c r="C181" s="66" t="str">
        <f t="shared" si="18"/>
        <v/>
      </c>
      <c r="D181" s="87" t="str">
        <f t="shared" si="19"/>
        <v/>
      </c>
      <c r="E181" s="87" t="str">
        <f t="shared" si="20"/>
        <v/>
      </c>
      <c r="F181" s="87" t="str">
        <f t="shared" si="14"/>
        <v/>
      </c>
      <c r="G181" s="66" t="str">
        <f t="shared" si="15"/>
        <v/>
      </c>
    </row>
    <row r="182" spans="1:7" x14ac:dyDescent="0.25">
      <c r="A182" s="86" t="str">
        <f t="shared" si="16"/>
        <v/>
      </c>
      <c r="B182" s="73" t="str">
        <f t="shared" si="17"/>
        <v/>
      </c>
      <c r="C182" s="66" t="str">
        <f t="shared" si="18"/>
        <v/>
      </c>
      <c r="D182" s="87" t="str">
        <f t="shared" si="19"/>
        <v/>
      </c>
      <c r="E182" s="87" t="str">
        <f t="shared" si="20"/>
        <v/>
      </c>
      <c r="F182" s="87" t="str">
        <f t="shared" si="14"/>
        <v/>
      </c>
      <c r="G182" s="66" t="str">
        <f t="shared" si="15"/>
        <v/>
      </c>
    </row>
    <row r="183" spans="1:7" x14ac:dyDescent="0.25">
      <c r="A183" s="86" t="str">
        <f t="shared" si="16"/>
        <v/>
      </c>
      <c r="B183" s="73" t="str">
        <f t="shared" si="17"/>
        <v/>
      </c>
      <c r="C183" s="66" t="str">
        <f t="shared" si="18"/>
        <v/>
      </c>
      <c r="D183" s="87" t="str">
        <f t="shared" si="19"/>
        <v/>
      </c>
      <c r="E183" s="87" t="str">
        <f t="shared" si="20"/>
        <v/>
      </c>
      <c r="F183" s="87" t="str">
        <f t="shared" si="14"/>
        <v/>
      </c>
      <c r="G183" s="66" t="str">
        <f t="shared" si="15"/>
        <v/>
      </c>
    </row>
    <row r="184" spans="1:7" x14ac:dyDescent="0.25">
      <c r="A184" s="86" t="str">
        <f t="shared" si="16"/>
        <v/>
      </c>
      <c r="B184" s="73" t="str">
        <f t="shared" si="17"/>
        <v/>
      </c>
      <c r="C184" s="66" t="str">
        <f t="shared" si="18"/>
        <v/>
      </c>
      <c r="D184" s="87" t="str">
        <f t="shared" si="19"/>
        <v/>
      </c>
      <c r="E184" s="87" t="str">
        <f t="shared" si="20"/>
        <v/>
      </c>
      <c r="F184" s="87" t="str">
        <f t="shared" si="14"/>
        <v/>
      </c>
      <c r="G184" s="66" t="str">
        <f t="shared" si="15"/>
        <v/>
      </c>
    </row>
    <row r="185" spans="1:7" x14ac:dyDescent="0.25">
      <c r="A185" s="86" t="str">
        <f t="shared" si="16"/>
        <v/>
      </c>
      <c r="B185" s="73" t="str">
        <f t="shared" si="17"/>
        <v/>
      </c>
      <c r="C185" s="66" t="str">
        <f t="shared" si="18"/>
        <v/>
      </c>
      <c r="D185" s="87" t="str">
        <f t="shared" si="19"/>
        <v/>
      </c>
      <c r="E185" s="87" t="str">
        <f t="shared" si="20"/>
        <v/>
      </c>
      <c r="F185" s="87" t="str">
        <f t="shared" si="14"/>
        <v/>
      </c>
      <c r="G185" s="66" t="str">
        <f t="shared" si="15"/>
        <v/>
      </c>
    </row>
    <row r="186" spans="1:7" x14ac:dyDescent="0.25">
      <c r="A186" s="86" t="str">
        <f t="shared" si="16"/>
        <v/>
      </c>
      <c r="B186" s="73" t="str">
        <f t="shared" si="17"/>
        <v/>
      </c>
      <c r="C186" s="66" t="str">
        <f t="shared" si="18"/>
        <v/>
      </c>
      <c r="D186" s="87" t="str">
        <f t="shared" si="19"/>
        <v/>
      </c>
      <c r="E186" s="87" t="str">
        <f t="shared" si="20"/>
        <v/>
      </c>
      <c r="F186" s="87" t="str">
        <f t="shared" si="14"/>
        <v/>
      </c>
      <c r="G186" s="66" t="str">
        <f t="shared" si="15"/>
        <v/>
      </c>
    </row>
    <row r="187" spans="1:7" x14ac:dyDescent="0.25">
      <c r="A187" s="86" t="str">
        <f t="shared" si="16"/>
        <v/>
      </c>
      <c r="B187" s="73" t="str">
        <f t="shared" si="17"/>
        <v/>
      </c>
      <c r="C187" s="66" t="str">
        <f t="shared" si="18"/>
        <v/>
      </c>
      <c r="D187" s="87" t="str">
        <f t="shared" si="19"/>
        <v/>
      </c>
      <c r="E187" s="87" t="str">
        <f t="shared" si="20"/>
        <v/>
      </c>
      <c r="F187" s="87" t="str">
        <f t="shared" si="14"/>
        <v/>
      </c>
      <c r="G187" s="66" t="str">
        <f t="shared" si="15"/>
        <v/>
      </c>
    </row>
    <row r="188" spans="1:7" x14ac:dyDescent="0.25">
      <c r="A188" s="86" t="str">
        <f t="shared" si="16"/>
        <v/>
      </c>
      <c r="B188" s="73" t="str">
        <f t="shared" si="17"/>
        <v/>
      </c>
      <c r="C188" s="66" t="str">
        <f t="shared" si="18"/>
        <v/>
      </c>
      <c r="D188" s="87" t="str">
        <f t="shared" si="19"/>
        <v/>
      </c>
      <c r="E188" s="87" t="str">
        <f t="shared" si="20"/>
        <v/>
      </c>
      <c r="F188" s="87" t="str">
        <f t="shared" si="14"/>
        <v/>
      </c>
      <c r="G188" s="66" t="str">
        <f t="shared" si="15"/>
        <v/>
      </c>
    </row>
    <row r="189" spans="1:7" x14ac:dyDescent="0.25">
      <c r="A189" s="86" t="str">
        <f t="shared" si="16"/>
        <v/>
      </c>
      <c r="B189" s="73" t="str">
        <f t="shared" si="17"/>
        <v/>
      </c>
      <c r="C189" s="66" t="str">
        <f t="shared" si="18"/>
        <v/>
      </c>
      <c r="D189" s="87" t="str">
        <f t="shared" si="19"/>
        <v/>
      </c>
      <c r="E189" s="87" t="str">
        <f t="shared" si="20"/>
        <v/>
      </c>
      <c r="F189" s="87" t="str">
        <f t="shared" si="14"/>
        <v/>
      </c>
      <c r="G189" s="66" t="str">
        <f t="shared" si="15"/>
        <v/>
      </c>
    </row>
    <row r="190" spans="1:7" x14ac:dyDescent="0.25">
      <c r="A190" s="86" t="str">
        <f t="shared" si="16"/>
        <v/>
      </c>
      <c r="B190" s="73" t="str">
        <f t="shared" si="17"/>
        <v/>
      </c>
      <c r="C190" s="66" t="str">
        <f t="shared" si="18"/>
        <v/>
      </c>
      <c r="D190" s="87" t="str">
        <f t="shared" si="19"/>
        <v/>
      </c>
      <c r="E190" s="87" t="str">
        <f t="shared" si="20"/>
        <v/>
      </c>
      <c r="F190" s="87" t="str">
        <f t="shared" si="14"/>
        <v/>
      </c>
      <c r="G190" s="66" t="str">
        <f t="shared" si="15"/>
        <v/>
      </c>
    </row>
    <row r="191" spans="1:7" x14ac:dyDescent="0.25">
      <c r="A191" s="86" t="str">
        <f t="shared" si="16"/>
        <v/>
      </c>
      <c r="B191" s="73" t="str">
        <f t="shared" si="17"/>
        <v/>
      </c>
      <c r="C191" s="66" t="str">
        <f t="shared" si="18"/>
        <v/>
      </c>
      <c r="D191" s="87" t="str">
        <f t="shared" si="19"/>
        <v/>
      </c>
      <c r="E191" s="87" t="str">
        <f t="shared" si="20"/>
        <v/>
      </c>
      <c r="F191" s="87" t="str">
        <f t="shared" si="14"/>
        <v/>
      </c>
      <c r="G191" s="66" t="str">
        <f t="shared" si="15"/>
        <v/>
      </c>
    </row>
    <row r="192" spans="1:7" x14ac:dyDescent="0.25">
      <c r="A192" s="86" t="str">
        <f t="shared" si="16"/>
        <v/>
      </c>
      <c r="B192" s="73" t="str">
        <f t="shared" si="17"/>
        <v/>
      </c>
      <c r="C192" s="66" t="str">
        <f t="shared" si="18"/>
        <v/>
      </c>
      <c r="D192" s="87" t="str">
        <f t="shared" si="19"/>
        <v/>
      </c>
      <c r="E192" s="87" t="str">
        <f t="shared" si="20"/>
        <v/>
      </c>
      <c r="F192" s="87" t="str">
        <f t="shared" si="14"/>
        <v/>
      </c>
      <c r="G192" s="66" t="str">
        <f t="shared" si="15"/>
        <v/>
      </c>
    </row>
    <row r="193" spans="1:7" x14ac:dyDescent="0.25">
      <c r="A193" s="86" t="str">
        <f t="shared" si="16"/>
        <v/>
      </c>
      <c r="B193" s="73" t="str">
        <f t="shared" si="17"/>
        <v/>
      </c>
      <c r="C193" s="66" t="str">
        <f t="shared" si="18"/>
        <v/>
      </c>
      <c r="D193" s="87" t="str">
        <f t="shared" si="19"/>
        <v/>
      </c>
      <c r="E193" s="87" t="str">
        <f t="shared" si="20"/>
        <v/>
      </c>
      <c r="F193" s="87" t="str">
        <f t="shared" si="14"/>
        <v/>
      </c>
      <c r="G193" s="66" t="str">
        <f t="shared" si="15"/>
        <v/>
      </c>
    </row>
    <row r="194" spans="1:7" x14ac:dyDescent="0.25">
      <c r="A194" s="86" t="str">
        <f t="shared" si="16"/>
        <v/>
      </c>
      <c r="B194" s="73" t="str">
        <f t="shared" si="17"/>
        <v/>
      </c>
      <c r="C194" s="66" t="str">
        <f t="shared" si="18"/>
        <v/>
      </c>
      <c r="D194" s="87" t="str">
        <f t="shared" si="19"/>
        <v/>
      </c>
      <c r="E194" s="87" t="str">
        <f t="shared" si="20"/>
        <v/>
      </c>
      <c r="F194" s="87" t="str">
        <f t="shared" si="14"/>
        <v/>
      </c>
      <c r="G194" s="66" t="str">
        <f t="shared" si="15"/>
        <v/>
      </c>
    </row>
    <row r="195" spans="1:7" x14ac:dyDescent="0.25">
      <c r="A195" s="86" t="str">
        <f t="shared" si="16"/>
        <v/>
      </c>
      <c r="B195" s="73" t="str">
        <f t="shared" si="17"/>
        <v/>
      </c>
      <c r="C195" s="66" t="str">
        <f t="shared" si="18"/>
        <v/>
      </c>
      <c r="D195" s="87" t="str">
        <f t="shared" si="19"/>
        <v/>
      </c>
      <c r="E195" s="87" t="str">
        <f t="shared" si="20"/>
        <v/>
      </c>
      <c r="F195" s="87" t="str">
        <f t="shared" si="14"/>
        <v/>
      </c>
      <c r="G195" s="66" t="str">
        <f t="shared" si="15"/>
        <v/>
      </c>
    </row>
    <row r="196" spans="1:7" x14ac:dyDescent="0.25">
      <c r="A196" s="86" t="str">
        <f t="shared" si="16"/>
        <v/>
      </c>
      <c r="B196" s="73" t="str">
        <f t="shared" si="17"/>
        <v/>
      </c>
      <c r="C196" s="66" t="str">
        <f t="shared" si="18"/>
        <v/>
      </c>
      <c r="D196" s="87" t="str">
        <f t="shared" si="19"/>
        <v/>
      </c>
      <c r="E196" s="87" t="str">
        <f t="shared" si="20"/>
        <v/>
      </c>
      <c r="F196" s="87" t="str">
        <f t="shared" si="14"/>
        <v/>
      </c>
      <c r="G196" s="66" t="str">
        <f t="shared" si="15"/>
        <v/>
      </c>
    </row>
    <row r="197" spans="1:7" x14ac:dyDescent="0.25">
      <c r="A197" s="86" t="str">
        <f t="shared" si="16"/>
        <v/>
      </c>
      <c r="B197" s="73" t="str">
        <f t="shared" si="17"/>
        <v/>
      </c>
      <c r="C197" s="66" t="str">
        <f t="shared" si="18"/>
        <v/>
      </c>
      <c r="D197" s="87" t="str">
        <f t="shared" si="19"/>
        <v/>
      </c>
      <c r="E197" s="87" t="str">
        <f t="shared" si="20"/>
        <v/>
      </c>
      <c r="F197" s="87" t="str">
        <f t="shared" si="14"/>
        <v/>
      </c>
      <c r="G197" s="66" t="str">
        <f t="shared" si="15"/>
        <v/>
      </c>
    </row>
    <row r="198" spans="1:7" x14ac:dyDescent="0.25">
      <c r="A198" s="86" t="str">
        <f t="shared" si="16"/>
        <v/>
      </c>
      <c r="B198" s="73" t="str">
        <f t="shared" si="17"/>
        <v/>
      </c>
      <c r="C198" s="66" t="str">
        <f t="shared" si="18"/>
        <v/>
      </c>
      <c r="D198" s="87" t="str">
        <f t="shared" si="19"/>
        <v/>
      </c>
      <c r="E198" s="87" t="str">
        <f t="shared" si="20"/>
        <v/>
      </c>
      <c r="F198" s="87" t="str">
        <f t="shared" si="14"/>
        <v/>
      </c>
      <c r="G198" s="66" t="str">
        <f t="shared" si="15"/>
        <v/>
      </c>
    </row>
    <row r="199" spans="1:7" x14ac:dyDescent="0.25">
      <c r="A199" s="86" t="str">
        <f t="shared" si="16"/>
        <v/>
      </c>
      <c r="B199" s="73" t="str">
        <f t="shared" si="17"/>
        <v/>
      </c>
      <c r="C199" s="66" t="str">
        <f t="shared" si="18"/>
        <v/>
      </c>
      <c r="D199" s="87" t="str">
        <f t="shared" si="19"/>
        <v/>
      </c>
      <c r="E199" s="87" t="str">
        <f t="shared" si="20"/>
        <v/>
      </c>
      <c r="F199" s="87" t="str">
        <f t="shared" si="14"/>
        <v/>
      </c>
      <c r="G199" s="66" t="str">
        <f t="shared" si="15"/>
        <v/>
      </c>
    </row>
    <row r="200" spans="1:7" x14ac:dyDescent="0.25">
      <c r="A200" s="86" t="str">
        <f t="shared" si="16"/>
        <v/>
      </c>
      <c r="B200" s="73" t="str">
        <f t="shared" si="17"/>
        <v/>
      </c>
      <c r="C200" s="66" t="str">
        <f t="shared" si="18"/>
        <v/>
      </c>
      <c r="D200" s="87" t="str">
        <f t="shared" si="19"/>
        <v/>
      </c>
      <c r="E200" s="87" t="str">
        <f t="shared" si="20"/>
        <v/>
      </c>
      <c r="F200" s="87" t="str">
        <f t="shared" si="14"/>
        <v/>
      </c>
      <c r="G200" s="66" t="str">
        <f t="shared" si="15"/>
        <v/>
      </c>
    </row>
    <row r="201" spans="1:7" x14ac:dyDescent="0.25">
      <c r="A201" s="86" t="str">
        <f t="shared" si="16"/>
        <v/>
      </c>
      <c r="B201" s="73" t="str">
        <f t="shared" si="17"/>
        <v/>
      </c>
      <c r="C201" s="66" t="str">
        <f t="shared" si="18"/>
        <v/>
      </c>
      <c r="D201" s="87" t="str">
        <f t="shared" si="19"/>
        <v/>
      </c>
      <c r="E201" s="87" t="str">
        <f t="shared" si="20"/>
        <v/>
      </c>
      <c r="F201" s="87" t="str">
        <f t="shared" si="14"/>
        <v/>
      </c>
      <c r="G201" s="66" t="str">
        <f t="shared" si="15"/>
        <v/>
      </c>
    </row>
    <row r="202" spans="1:7" x14ac:dyDescent="0.25">
      <c r="A202" s="86" t="str">
        <f t="shared" si="16"/>
        <v/>
      </c>
      <c r="B202" s="73" t="str">
        <f t="shared" si="17"/>
        <v/>
      </c>
      <c r="C202" s="66" t="str">
        <f t="shared" si="18"/>
        <v/>
      </c>
      <c r="D202" s="87" t="str">
        <f t="shared" si="19"/>
        <v/>
      </c>
      <c r="E202" s="87" t="str">
        <f t="shared" si="20"/>
        <v/>
      </c>
      <c r="F202" s="87" t="str">
        <f t="shared" si="14"/>
        <v/>
      </c>
      <c r="G202" s="66" t="str">
        <f t="shared" si="15"/>
        <v/>
      </c>
    </row>
    <row r="203" spans="1:7" x14ac:dyDescent="0.25">
      <c r="A203" s="86" t="str">
        <f t="shared" si="16"/>
        <v/>
      </c>
      <c r="B203" s="73" t="str">
        <f t="shared" si="17"/>
        <v/>
      </c>
      <c r="C203" s="66" t="str">
        <f t="shared" si="18"/>
        <v/>
      </c>
      <c r="D203" s="87" t="str">
        <f t="shared" si="19"/>
        <v/>
      </c>
      <c r="E203" s="87" t="str">
        <f t="shared" si="20"/>
        <v/>
      </c>
      <c r="F203" s="87" t="str">
        <f t="shared" si="14"/>
        <v/>
      </c>
      <c r="G203" s="66" t="str">
        <f t="shared" si="15"/>
        <v/>
      </c>
    </row>
    <row r="204" spans="1:7" x14ac:dyDescent="0.25">
      <c r="A204" s="86" t="str">
        <f t="shared" si="16"/>
        <v/>
      </c>
      <c r="B204" s="73" t="str">
        <f t="shared" si="17"/>
        <v/>
      </c>
      <c r="C204" s="66" t="str">
        <f t="shared" si="18"/>
        <v/>
      </c>
      <c r="D204" s="87" t="str">
        <f t="shared" si="19"/>
        <v/>
      </c>
      <c r="E204" s="87" t="str">
        <f t="shared" si="20"/>
        <v/>
      </c>
      <c r="F204" s="87" t="str">
        <f t="shared" si="14"/>
        <v/>
      </c>
      <c r="G204" s="66" t="str">
        <f t="shared" si="15"/>
        <v/>
      </c>
    </row>
    <row r="205" spans="1:7" x14ac:dyDescent="0.25">
      <c r="A205" s="86" t="str">
        <f t="shared" si="16"/>
        <v/>
      </c>
      <c r="B205" s="73" t="str">
        <f t="shared" si="17"/>
        <v/>
      </c>
      <c r="C205" s="66" t="str">
        <f t="shared" si="18"/>
        <v/>
      </c>
      <c r="D205" s="87" t="str">
        <f t="shared" si="19"/>
        <v/>
      </c>
      <c r="E205" s="87" t="str">
        <f t="shared" si="20"/>
        <v/>
      </c>
      <c r="F205" s="87" t="str">
        <f t="shared" si="14"/>
        <v/>
      </c>
      <c r="G205" s="66" t="str">
        <f t="shared" si="15"/>
        <v/>
      </c>
    </row>
    <row r="206" spans="1:7" x14ac:dyDescent="0.25">
      <c r="A206" s="86" t="str">
        <f t="shared" si="16"/>
        <v/>
      </c>
      <c r="B206" s="73" t="str">
        <f t="shared" si="17"/>
        <v/>
      </c>
      <c r="C206" s="66" t="str">
        <f t="shared" si="18"/>
        <v/>
      </c>
      <c r="D206" s="87" t="str">
        <f t="shared" si="19"/>
        <v/>
      </c>
      <c r="E206" s="87" t="str">
        <f t="shared" si="20"/>
        <v/>
      </c>
      <c r="F206" s="87" t="str">
        <f t="shared" si="14"/>
        <v/>
      </c>
      <c r="G206" s="66" t="str">
        <f t="shared" si="15"/>
        <v/>
      </c>
    </row>
    <row r="207" spans="1:7" x14ac:dyDescent="0.25">
      <c r="A207" s="86" t="str">
        <f t="shared" si="16"/>
        <v/>
      </c>
      <c r="B207" s="73" t="str">
        <f t="shared" si="17"/>
        <v/>
      </c>
      <c r="C207" s="66" t="str">
        <f t="shared" si="18"/>
        <v/>
      </c>
      <c r="D207" s="87" t="str">
        <f t="shared" si="19"/>
        <v/>
      </c>
      <c r="E207" s="87" t="str">
        <f t="shared" si="20"/>
        <v/>
      </c>
      <c r="F207" s="87" t="str">
        <f t="shared" si="14"/>
        <v/>
      </c>
      <c r="G207" s="66" t="str">
        <f t="shared" si="15"/>
        <v/>
      </c>
    </row>
    <row r="208" spans="1:7" x14ac:dyDescent="0.25">
      <c r="A208" s="86" t="str">
        <f t="shared" si="16"/>
        <v/>
      </c>
      <c r="B208" s="73" t="str">
        <f t="shared" si="17"/>
        <v/>
      </c>
      <c r="C208" s="66" t="str">
        <f t="shared" si="18"/>
        <v/>
      </c>
      <c r="D208" s="87" t="str">
        <f t="shared" si="19"/>
        <v/>
      </c>
      <c r="E208" s="87" t="str">
        <f t="shared" si="20"/>
        <v/>
      </c>
      <c r="F208" s="87" t="str">
        <f t="shared" ref="F208:F271" si="21">IF(B208="","",SUM(D208:E208))</f>
        <v/>
      </c>
      <c r="G208" s="66" t="str">
        <f t="shared" ref="G208:G271" si="22">IF(B208="","",SUM(C208)-SUM(E208))</f>
        <v/>
      </c>
    </row>
    <row r="209" spans="1:7" x14ac:dyDescent="0.25">
      <c r="A209" s="86" t="str">
        <f t="shared" ref="A209:A272" si="23">IF(B209="","",EDATE(A208,1))</f>
        <v/>
      </c>
      <c r="B209" s="73" t="str">
        <f t="shared" ref="B209:B272" si="24">IF(B208="","",IF(SUM(B208)+1&lt;=$E$7,SUM(B208)+1,""))</f>
        <v/>
      </c>
      <c r="C209" s="66" t="str">
        <f t="shared" ref="C209:C272" si="25">IF(B209="","",G208)</f>
        <v/>
      </c>
      <c r="D209" s="87" t="str">
        <f t="shared" ref="D209:D272" si="26">IF(B209="","",IPMT($E$11/12,B209,$E$7,-$E$8,$E$9,0))</f>
        <v/>
      </c>
      <c r="E209" s="87" t="str">
        <f t="shared" ref="E209:E272" si="27">IF(B209="","",PPMT($E$11/12,B209,$E$7,-$E$8,$E$9,0))</f>
        <v/>
      </c>
      <c r="F209" s="87" t="str">
        <f t="shared" si="21"/>
        <v/>
      </c>
      <c r="G209" s="66" t="str">
        <f t="shared" si="22"/>
        <v/>
      </c>
    </row>
    <row r="210" spans="1:7" x14ac:dyDescent="0.25">
      <c r="A210" s="86" t="str">
        <f t="shared" si="23"/>
        <v/>
      </c>
      <c r="B210" s="73" t="str">
        <f t="shared" si="24"/>
        <v/>
      </c>
      <c r="C210" s="66" t="str">
        <f t="shared" si="25"/>
        <v/>
      </c>
      <c r="D210" s="87" t="str">
        <f t="shared" si="26"/>
        <v/>
      </c>
      <c r="E210" s="87" t="str">
        <f t="shared" si="27"/>
        <v/>
      </c>
      <c r="F210" s="87" t="str">
        <f t="shared" si="21"/>
        <v/>
      </c>
      <c r="G210" s="66" t="str">
        <f t="shared" si="22"/>
        <v/>
      </c>
    </row>
    <row r="211" spans="1:7" x14ac:dyDescent="0.25">
      <c r="A211" s="86" t="str">
        <f t="shared" si="23"/>
        <v/>
      </c>
      <c r="B211" s="73" t="str">
        <f t="shared" si="24"/>
        <v/>
      </c>
      <c r="C211" s="66" t="str">
        <f t="shared" si="25"/>
        <v/>
      </c>
      <c r="D211" s="87" t="str">
        <f t="shared" si="26"/>
        <v/>
      </c>
      <c r="E211" s="87" t="str">
        <f t="shared" si="27"/>
        <v/>
      </c>
      <c r="F211" s="87" t="str">
        <f t="shared" si="21"/>
        <v/>
      </c>
      <c r="G211" s="66" t="str">
        <f t="shared" si="22"/>
        <v/>
      </c>
    </row>
    <row r="212" spans="1:7" x14ac:dyDescent="0.25">
      <c r="A212" s="86" t="str">
        <f t="shared" si="23"/>
        <v/>
      </c>
      <c r="B212" s="73" t="str">
        <f t="shared" si="24"/>
        <v/>
      </c>
      <c r="C212" s="66" t="str">
        <f t="shared" si="25"/>
        <v/>
      </c>
      <c r="D212" s="87" t="str">
        <f t="shared" si="26"/>
        <v/>
      </c>
      <c r="E212" s="87" t="str">
        <f t="shared" si="27"/>
        <v/>
      </c>
      <c r="F212" s="87" t="str">
        <f t="shared" si="21"/>
        <v/>
      </c>
      <c r="G212" s="66" t="str">
        <f t="shared" si="22"/>
        <v/>
      </c>
    </row>
    <row r="213" spans="1:7" x14ac:dyDescent="0.25">
      <c r="A213" s="86" t="str">
        <f t="shared" si="23"/>
        <v/>
      </c>
      <c r="B213" s="73" t="str">
        <f t="shared" si="24"/>
        <v/>
      </c>
      <c r="C213" s="66" t="str">
        <f t="shared" si="25"/>
        <v/>
      </c>
      <c r="D213" s="87" t="str">
        <f t="shared" si="26"/>
        <v/>
      </c>
      <c r="E213" s="87" t="str">
        <f t="shared" si="27"/>
        <v/>
      </c>
      <c r="F213" s="87" t="str">
        <f t="shared" si="21"/>
        <v/>
      </c>
      <c r="G213" s="66" t="str">
        <f t="shared" si="22"/>
        <v/>
      </c>
    </row>
    <row r="214" spans="1:7" x14ac:dyDescent="0.25">
      <c r="A214" s="86" t="str">
        <f t="shared" si="23"/>
        <v/>
      </c>
      <c r="B214" s="73" t="str">
        <f t="shared" si="24"/>
        <v/>
      </c>
      <c r="C214" s="66" t="str">
        <f t="shared" si="25"/>
        <v/>
      </c>
      <c r="D214" s="87" t="str">
        <f t="shared" si="26"/>
        <v/>
      </c>
      <c r="E214" s="87" t="str">
        <f t="shared" si="27"/>
        <v/>
      </c>
      <c r="F214" s="87" t="str">
        <f t="shared" si="21"/>
        <v/>
      </c>
      <c r="G214" s="66" t="str">
        <f t="shared" si="22"/>
        <v/>
      </c>
    </row>
    <row r="215" spans="1:7" x14ac:dyDescent="0.25">
      <c r="A215" s="86" t="str">
        <f t="shared" si="23"/>
        <v/>
      </c>
      <c r="B215" s="73" t="str">
        <f t="shared" si="24"/>
        <v/>
      </c>
      <c r="C215" s="66" t="str">
        <f t="shared" si="25"/>
        <v/>
      </c>
      <c r="D215" s="87" t="str">
        <f t="shared" si="26"/>
        <v/>
      </c>
      <c r="E215" s="87" t="str">
        <f t="shared" si="27"/>
        <v/>
      </c>
      <c r="F215" s="87" t="str">
        <f t="shared" si="21"/>
        <v/>
      </c>
      <c r="G215" s="66" t="str">
        <f t="shared" si="22"/>
        <v/>
      </c>
    </row>
    <row r="216" spans="1:7" x14ac:dyDescent="0.25">
      <c r="A216" s="86" t="str">
        <f t="shared" si="23"/>
        <v/>
      </c>
      <c r="B216" s="73" t="str">
        <f t="shared" si="24"/>
        <v/>
      </c>
      <c r="C216" s="66" t="str">
        <f t="shared" si="25"/>
        <v/>
      </c>
      <c r="D216" s="87" t="str">
        <f t="shared" si="26"/>
        <v/>
      </c>
      <c r="E216" s="87" t="str">
        <f t="shared" si="27"/>
        <v/>
      </c>
      <c r="F216" s="87" t="str">
        <f t="shared" si="21"/>
        <v/>
      </c>
      <c r="G216" s="66" t="str">
        <f t="shared" si="22"/>
        <v/>
      </c>
    </row>
    <row r="217" spans="1:7" x14ac:dyDescent="0.25">
      <c r="A217" s="86" t="str">
        <f t="shared" si="23"/>
        <v/>
      </c>
      <c r="B217" s="73" t="str">
        <f t="shared" si="24"/>
        <v/>
      </c>
      <c r="C217" s="66" t="str">
        <f t="shared" si="25"/>
        <v/>
      </c>
      <c r="D217" s="87" t="str">
        <f t="shared" si="26"/>
        <v/>
      </c>
      <c r="E217" s="87" t="str">
        <f t="shared" si="27"/>
        <v/>
      </c>
      <c r="F217" s="87" t="str">
        <f t="shared" si="21"/>
        <v/>
      </c>
      <c r="G217" s="66" t="str">
        <f t="shared" si="22"/>
        <v/>
      </c>
    </row>
    <row r="218" spans="1:7" x14ac:dyDescent="0.25">
      <c r="A218" s="86" t="str">
        <f t="shared" si="23"/>
        <v/>
      </c>
      <c r="B218" s="73" t="str">
        <f t="shared" si="24"/>
        <v/>
      </c>
      <c r="C218" s="66" t="str">
        <f t="shared" si="25"/>
        <v/>
      </c>
      <c r="D218" s="87" t="str">
        <f t="shared" si="26"/>
        <v/>
      </c>
      <c r="E218" s="87" t="str">
        <f t="shared" si="27"/>
        <v/>
      </c>
      <c r="F218" s="87" t="str">
        <f t="shared" si="21"/>
        <v/>
      </c>
      <c r="G218" s="66" t="str">
        <f t="shared" si="22"/>
        <v/>
      </c>
    </row>
    <row r="219" spans="1:7" x14ac:dyDescent="0.25">
      <c r="A219" s="86" t="str">
        <f t="shared" si="23"/>
        <v/>
      </c>
      <c r="B219" s="73" t="str">
        <f t="shared" si="24"/>
        <v/>
      </c>
      <c r="C219" s="66" t="str">
        <f t="shared" si="25"/>
        <v/>
      </c>
      <c r="D219" s="87" t="str">
        <f t="shared" si="26"/>
        <v/>
      </c>
      <c r="E219" s="87" t="str">
        <f t="shared" si="27"/>
        <v/>
      </c>
      <c r="F219" s="87" t="str">
        <f t="shared" si="21"/>
        <v/>
      </c>
      <c r="G219" s="66" t="str">
        <f t="shared" si="22"/>
        <v/>
      </c>
    </row>
    <row r="220" spans="1:7" x14ac:dyDescent="0.25">
      <c r="A220" s="86" t="str">
        <f t="shared" si="23"/>
        <v/>
      </c>
      <c r="B220" s="73" t="str">
        <f t="shared" si="24"/>
        <v/>
      </c>
      <c r="C220" s="66" t="str">
        <f t="shared" si="25"/>
        <v/>
      </c>
      <c r="D220" s="87" t="str">
        <f t="shared" si="26"/>
        <v/>
      </c>
      <c r="E220" s="87" t="str">
        <f t="shared" si="27"/>
        <v/>
      </c>
      <c r="F220" s="87" t="str">
        <f t="shared" si="21"/>
        <v/>
      </c>
      <c r="G220" s="66" t="str">
        <f t="shared" si="22"/>
        <v/>
      </c>
    </row>
    <row r="221" spans="1:7" x14ac:dyDescent="0.25">
      <c r="A221" s="86" t="str">
        <f t="shared" si="23"/>
        <v/>
      </c>
      <c r="B221" s="73" t="str">
        <f t="shared" si="24"/>
        <v/>
      </c>
      <c r="C221" s="66" t="str">
        <f t="shared" si="25"/>
        <v/>
      </c>
      <c r="D221" s="87" t="str">
        <f t="shared" si="26"/>
        <v/>
      </c>
      <c r="E221" s="87" t="str">
        <f t="shared" si="27"/>
        <v/>
      </c>
      <c r="F221" s="87" t="str">
        <f t="shared" si="21"/>
        <v/>
      </c>
      <c r="G221" s="66" t="str">
        <f t="shared" si="22"/>
        <v/>
      </c>
    </row>
    <row r="222" spans="1:7" x14ac:dyDescent="0.25">
      <c r="A222" s="86" t="str">
        <f t="shared" si="23"/>
        <v/>
      </c>
      <c r="B222" s="73" t="str">
        <f t="shared" si="24"/>
        <v/>
      </c>
      <c r="C222" s="66" t="str">
        <f t="shared" si="25"/>
        <v/>
      </c>
      <c r="D222" s="87" t="str">
        <f t="shared" si="26"/>
        <v/>
      </c>
      <c r="E222" s="87" t="str">
        <f t="shared" si="27"/>
        <v/>
      </c>
      <c r="F222" s="87" t="str">
        <f t="shared" si="21"/>
        <v/>
      </c>
      <c r="G222" s="66" t="str">
        <f t="shared" si="22"/>
        <v/>
      </c>
    </row>
    <row r="223" spans="1:7" x14ac:dyDescent="0.25">
      <c r="A223" s="86" t="str">
        <f t="shared" si="23"/>
        <v/>
      </c>
      <c r="B223" s="73" t="str">
        <f t="shared" si="24"/>
        <v/>
      </c>
      <c r="C223" s="66" t="str">
        <f t="shared" si="25"/>
        <v/>
      </c>
      <c r="D223" s="87" t="str">
        <f t="shared" si="26"/>
        <v/>
      </c>
      <c r="E223" s="87" t="str">
        <f t="shared" si="27"/>
        <v/>
      </c>
      <c r="F223" s="87" t="str">
        <f t="shared" si="21"/>
        <v/>
      </c>
      <c r="G223" s="66" t="str">
        <f t="shared" si="22"/>
        <v/>
      </c>
    </row>
    <row r="224" spans="1:7" x14ac:dyDescent="0.25">
      <c r="A224" s="86" t="str">
        <f t="shared" si="23"/>
        <v/>
      </c>
      <c r="B224" s="73" t="str">
        <f t="shared" si="24"/>
        <v/>
      </c>
      <c r="C224" s="66" t="str">
        <f t="shared" si="25"/>
        <v/>
      </c>
      <c r="D224" s="87" t="str">
        <f t="shared" si="26"/>
        <v/>
      </c>
      <c r="E224" s="87" t="str">
        <f t="shared" si="27"/>
        <v/>
      </c>
      <c r="F224" s="87" t="str">
        <f t="shared" si="21"/>
        <v/>
      </c>
      <c r="G224" s="66" t="str">
        <f t="shared" si="22"/>
        <v/>
      </c>
    </row>
    <row r="225" spans="1:7" x14ac:dyDescent="0.25">
      <c r="A225" s="86" t="str">
        <f t="shared" si="23"/>
        <v/>
      </c>
      <c r="B225" s="73" t="str">
        <f t="shared" si="24"/>
        <v/>
      </c>
      <c r="C225" s="66" t="str">
        <f t="shared" si="25"/>
        <v/>
      </c>
      <c r="D225" s="87" t="str">
        <f t="shared" si="26"/>
        <v/>
      </c>
      <c r="E225" s="87" t="str">
        <f t="shared" si="27"/>
        <v/>
      </c>
      <c r="F225" s="87" t="str">
        <f t="shared" si="21"/>
        <v/>
      </c>
      <c r="G225" s="66" t="str">
        <f t="shared" si="22"/>
        <v/>
      </c>
    </row>
    <row r="226" spans="1:7" x14ac:dyDescent="0.25">
      <c r="A226" s="86" t="str">
        <f t="shared" si="23"/>
        <v/>
      </c>
      <c r="B226" s="73" t="str">
        <f t="shared" si="24"/>
        <v/>
      </c>
      <c r="C226" s="66" t="str">
        <f t="shared" si="25"/>
        <v/>
      </c>
      <c r="D226" s="87" t="str">
        <f t="shared" si="26"/>
        <v/>
      </c>
      <c r="E226" s="87" t="str">
        <f t="shared" si="27"/>
        <v/>
      </c>
      <c r="F226" s="87" t="str">
        <f t="shared" si="21"/>
        <v/>
      </c>
      <c r="G226" s="66" t="str">
        <f t="shared" si="22"/>
        <v/>
      </c>
    </row>
    <row r="227" spans="1:7" x14ac:dyDescent="0.25">
      <c r="A227" s="86" t="str">
        <f t="shared" si="23"/>
        <v/>
      </c>
      <c r="B227" s="73" t="str">
        <f t="shared" si="24"/>
        <v/>
      </c>
      <c r="C227" s="66" t="str">
        <f t="shared" si="25"/>
        <v/>
      </c>
      <c r="D227" s="87" t="str">
        <f t="shared" si="26"/>
        <v/>
      </c>
      <c r="E227" s="87" t="str">
        <f t="shared" si="27"/>
        <v/>
      </c>
      <c r="F227" s="87" t="str">
        <f t="shared" si="21"/>
        <v/>
      </c>
      <c r="G227" s="66" t="str">
        <f t="shared" si="22"/>
        <v/>
      </c>
    </row>
    <row r="228" spans="1:7" x14ac:dyDescent="0.25">
      <c r="A228" s="86" t="str">
        <f t="shared" si="23"/>
        <v/>
      </c>
      <c r="B228" s="73" t="str">
        <f t="shared" si="24"/>
        <v/>
      </c>
      <c r="C228" s="66" t="str">
        <f t="shared" si="25"/>
        <v/>
      </c>
      <c r="D228" s="87" t="str">
        <f t="shared" si="26"/>
        <v/>
      </c>
      <c r="E228" s="87" t="str">
        <f t="shared" si="27"/>
        <v/>
      </c>
      <c r="F228" s="87" t="str">
        <f t="shared" si="21"/>
        <v/>
      </c>
      <c r="G228" s="66" t="str">
        <f t="shared" si="22"/>
        <v/>
      </c>
    </row>
    <row r="229" spans="1:7" x14ac:dyDescent="0.25">
      <c r="A229" s="86" t="str">
        <f t="shared" si="23"/>
        <v/>
      </c>
      <c r="B229" s="73" t="str">
        <f t="shared" si="24"/>
        <v/>
      </c>
      <c r="C229" s="66" t="str">
        <f t="shared" si="25"/>
        <v/>
      </c>
      <c r="D229" s="87" t="str">
        <f t="shared" si="26"/>
        <v/>
      </c>
      <c r="E229" s="87" t="str">
        <f t="shared" si="27"/>
        <v/>
      </c>
      <c r="F229" s="87" t="str">
        <f t="shared" si="21"/>
        <v/>
      </c>
      <c r="G229" s="66" t="str">
        <f t="shared" si="22"/>
        <v/>
      </c>
    </row>
    <row r="230" spans="1:7" x14ac:dyDescent="0.25">
      <c r="A230" s="86" t="str">
        <f t="shared" si="23"/>
        <v/>
      </c>
      <c r="B230" s="73" t="str">
        <f t="shared" si="24"/>
        <v/>
      </c>
      <c r="C230" s="66" t="str">
        <f t="shared" si="25"/>
        <v/>
      </c>
      <c r="D230" s="87" t="str">
        <f t="shared" si="26"/>
        <v/>
      </c>
      <c r="E230" s="87" t="str">
        <f t="shared" si="27"/>
        <v/>
      </c>
      <c r="F230" s="87" t="str">
        <f t="shared" si="21"/>
        <v/>
      </c>
      <c r="G230" s="66" t="str">
        <f t="shared" si="22"/>
        <v/>
      </c>
    </row>
    <row r="231" spans="1:7" x14ac:dyDescent="0.25">
      <c r="A231" s="86" t="str">
        <f t="shared" si="23"/>
        <v/>
      </c>
      <c r="B231" s="73" t="str">
        <f t="shared" si="24"/>
        <v/>
      </c>
      <c r="C231" s="66" t="str">
        <f t="shared" si="25"/>
        <v/>
      </c>
      <c r="D231" s="87" t="str">
        <f t="shared" si="26"/>
        <v/>
      </c>
      <c r="E231" s="87" t="str">
        <f t="shared" si="27"/>
        <v/>
      </c>
      <c r="F231" s="87" t="str">
        <f t="shared" si="21"/>
        <v/>
      </c>
      <c r="G231" s="66" t="str">
        <f t="shared" si="22"/>
        <v/>
      </c>
    </row>
    <row r="232" spans="1:7" x14ac:dyDescent="0.25">
      <c r="A232" s="86" t="str">
        <f t="shared" si="23"/>
        <v/>
      </c>
      <c r="B232" s="73" t="str">
        <f t="shared" si="24"/>
        <v/>
      </c>
      <c r="C232" s="66" t="str">
        <f t="shared" si="25"/>
        <v/>
      </c>
      <c r="D232" s="87" t="str">
        <f t="shared" si="26"/>
        <v/>
      </c>
      <c r="E232" s="87" t="str">
        <f t="shared" si="27"/>
        <v/>
      </c>
      <c r="F232" s="87" t="str">
        <f t="shared" si="21"/>
        <v/>
      </c>
      <c r="G232" s="66" t="str">
        <f t="shared" si="22"/>
        <v/>
      </c>
    </row>
    <row r="233" spans="1:7" x14ac:dyDescent="0.25">
      <c r="A233" s="86" t="str">
        <f t="shared" si="23"/>
        <v/>
      </c>
      <c r="B233" s="73" t="str">
        <f t="shared" si="24"/>
        <v/>
      </c>
      <c r="C233" s="66" t="str">
        <f t="shared" si="25"/>
        <v/>
      </c>
      <c r="D233" s="87" t="str">
        <f t="shared" si="26"/>
        <v/>
      </c>
      <c r="E233" s="87" t="str">
        <f t="shared" si="27"/>
        <v/>
      </c>
      <c r="F233" s="87" t="str">
        <f t="shared" si="21"/>
        <v/>
      </c>
      <c r="G233" s="66" t="str">
        <f t="shared" si="22"/>
        <v/>
      </c>
    </row>
    <row r="234" spans="1:7" x14ac:dyDescent="0.25">
      <c r="A234" s="86" t="str">
        <f t="shared" si="23"/>
        <v/>
      </c>
      <c r="B234" s="73" t="str">
        <f t="shared" si="24"/>
        <v/>
      </c>
      <c r="C234" s="66" t="str">
        <f t="shared" si="25"/>
        <v/>
      </c>
      <c r="D234" s="87" t="str">
        <f t="shared" si="26"/>
        <v/>
      </c>
      <c r="E234" s="87" t="str">
        <f t="shared" si="27"/>
        <v/>
      </c>
      <c r="F234" s="87" t="str">
        <f t="shared" si="21"/>
        <v/>
      </c>
      <c r="G234" s="66" t="str">
        <f t="shared" si="22"/>
        <v/>
      </c>
    </row>
    <row r="235" spans="1:7" x14ac:dyDescent="0.25">
      <c r="A235" s="86" t="str">
        <f t="shared" si="23"/>
        <v/>
      </c>
      <c r="B235" s="73" t="str">
        <f t="shared" si="24"/>
        <v/>
      </c>
      <c r="C235" s="66" t="str">
        <f t="shared" si="25"/>
        <v/>
      </c>
      <c r="D235" s="87" t="str">
        <f t="shared" si="26"/>
        <v/>
      </c>
      <c r="E235" s="87" t="str">
        <f t="shared" si="27"/>
        <v/>
      </c>
      <c r="F235" s="87" t="str">
        <f t="shared" si="21"/>
        <v/>
      </c>
      <c r="G235" s="66" t="str">
        <f t="shared" si="22"/>
        <v/>
      </c>
    </row>
    <row r="236" spans="1:7" x14ac:dyDescent="0.25">
      <c r="A236" s="86" t="str">
        <f t="shared" si="23"/>
        <v/>
      </c>
      <c r="B236" s="73" t="str">
        <f t="shared" si="24"/>
        <v/>
      </c>
      <c r="C236" s="66" t="str">
        <f t="shared" si="25"/>
        <v/>
      </c>
      <c r="D236" s="87" t="str">
        <f t="shared" si="26"/>
        <v/>
      </c>
      <c r="E236" s="87" t="str">
        <f t="shared" si="27"/>
        <v/>
      </c>
      <c r="F236" s="87" t="str">
        <f t="shared" si="21"/>
        <v/>
      </c>
      <c r="G236" s="66" t="str">
        <f t="shared" si="22"/>
        <v/>
      </c>
    </row>
    <row r="237" spans="1:7" x14ac:dyDescent="0.25">
      <c r="A237" s="86" t="str">
        <f t="shared" si="23"/>
        <v/>
      </c>
      <c r="B237" s="73" t="str">
        <f t="shared" si="24"/>
        <v/>
      </c>
      <c r="C237" s="66" t="str">
        <f t="shared" si="25"/>
        <v/>
      </c>
      <c r="D237" s="87" t="str">
        <f t="shared" si="26"/>
        <v/>
      </c>
      <c r="E237" s="87" t="str">
        <f t="shared" si="27"/>
        <v/>
      </c>
      <c r="F237" s="87" t="str">
        <f t="shared" si="21"/>
        <v/>
      </c>
      <c r="G237" s="66" t="str">
        <f t="shared" si="22"/>
        <v/>
      </c>
    </row>
    <row r="238" spans="1:7" x14ac:dyDescent="0.25">
      <c r="A238" s="86" t="str">
        <f t="shared" si="23"/>
        <v/>
      </c>
      <c r="B238" s="73" t="str">
        <f t="shared" si="24"/>
        <v/>
      </c>
      <c r="C238" s="66" t="str">
        <f t="shared" si="25"/>
        <v/>
      </c>
      <c r="D238" s="87" t="str">
        <f t="shared" si="26"/>
        <v/>
      </c>
      <c r="E238" s="87" t="str">
        <f t="shared" si="27"/>
        <v/>
      </c>
      <c r="F238" s="87" t="str">
        <f t="shared" si="21"/>
        <v/>
      </c>
      <c r="G238" s="66" t="str">
        <f t="shared" si="22"/>
        <v/>
      </c>
    </row>
    <row r="239" spans="1:7" x14ac:dyDescent="0.25">
      <c r="A239" s="86" t="str">
        <f t="shared" si="23"/>
        <v/>
      </c>
      <c r="B239" s="73" t="str">
        <f t="shared" si="24"/>
        <v/>
      </c>
      <c r="C239" s="66" t="str">
        <f t="shared" si="25"/>
        <v/>
      </c>
      <c r="D239" s="87" t="str">
        <f t="shared" si="26"/>
        <v/>
      </c>
      <c r="E239" s="87" t="str">
        <f t="shared" si="27"/>
        <v/>
      </c>
      <c r="F239" s="87" t="str">
        <f t="shared" si="21"/>
        <v/>
      </c>
      <c r="G239" s="66" t="str">
        <f t="shared" si="22"/>
        <v/>
      </c>
    </row>
    <row r="240" spans="1:7" x14ac:dyDescent="0.25">
      <c r="A240" s="86" t="str">
        <f t="shared" si="23"/>
        <v/>
      </c>
      <c r="B240" s="73" t="str">
        <f t="shared" si="24"/>
        <v/>
      </c>
      <c r="C240" s="66" t="str">
        <f t="shared" si="25"/>
        <v/>
      </c>
      <c r="D240" s="87" t="str">
        <f t="shared" si="26"/>
        <v/>
      </c>
      <c r="E240" s="87" t="str">
        <f t="shared" si="27"/>
        <v/>
      </c>
      <c r="F240" s="87" t="str">
        <f t="shared" si="21"/>
        <v/>
      </c>
      <c r="G240" s="66" t="str">
        <f t="shared" si="22"/>
        <v/>
      </c>
    </row>
    <row r="241" spans="1:7" x14ac:dyDescent="0.25">
      <c r="A241" s="86" t="str">
        <f t="shared" si="23"/>
        <v/>
      </c>
      <c r="B241" s="73" t="str">
        <f t="shared" si="24"/>
        <v/>
      </c>
      <c r="C241" s="66" t="str">
        <f t="shared" si="25"/>
        <v/>
      </c>
      <c r="D241" s="87" t="str">
        <f t="shared" si="26"/>
        <v/>
      </c>
      <c r="E241" s="87" t="str">
        <f t="shared" si="27"/>
        <v/>
      </c>
      <c r="F241" s="87" t="str">
        <f t="shared" si="21"/>
        <v/>
      </c>
      <c r="G241" s="66" t="str">
        <f t="shared" si="22"/>
        <v/>
      </c>
    </row>
    <row r="242" spans="1:7" x14ac:dyDescent="0.25">
      <c r="A242" s="86" t="str">
        <f t="shared" si="23"/>
        <v/>
      </c>
      <c r="B242" s="73" t="str">
        <f t="shared" si="24"/>
        <v/>
      </c>
      <c r="C242" s="66" t="str">
        <f t="shared" si="25"/>
        <v/>
      </c>
      <c r="D242" s="87" t="str">
        <f t="shared" si="26"/>
        <v/>
      </c>
      <c r="E242" s="87" t="str">
        <f t="shared" si="27"/>
        <v/>
      </c>
      <c r="F242" s="87" t="str">
        <f t="shared" si="21"/>
        <v/>
      </c>
      <c r="G242" s="66" t="str">
        <f t="shared" si="22"/>
        <v/>
      </c>
    </row>
    <row r="243" spans="1:7" x14ac:dyDescent="0.25">
      <c r="A243" s="86" t="str">
        <f t="shared" si="23"/>
        <v/>
      </c>
      <c r="B243" s="73" t="str">
        <f t="shared" si="24"/>
        <v/>
      </c>
      <c r="C243" s="66" t="str">
        <f t="shared" si="25"/>
        <v/>
      </c>
      <c r="D243" s="87" t="str">
        <f t="shared" si="26"/>
        <v/>
      </c>
      <c r="E243" s="87" t="str">
        <f t="shared" si="27"/>
        <v/>
      </c>
      <c r="F243" s="87" t="str">
        <f t="shared" si="21"/>
        <v/>
      </c>
      <c r="G243" s="66" t="str">
        <f t="shared" si="22"/>
        <v/>
      </c>
    </row>
    <row r="244" spans="1:7" x14ac:dyDescent="0.25">
      <c r="A244" s="86" t="str">
        <f t="shared" si="23"/>
        <v/>
      </c>
      <c r="B244" s="73" t="str">
        <f t="shared" si="24"/>
        <v/>
      </c>
      <c r="C244" s="66" t="str">
        <f t="shared" si="25"/>
        <v/>
      </c>
      <c r="D244" s="87" t="str">
        <f t="shared" si="26"/>
        <v/>
      </c>
      <c r="E244" s="87" t="str">
        <f t="shared" si="27"/>
        <v/>
      </c>
      <c r="F244" s="87" t="str">
        <f t="shared" si="21"/>
        <v/>
      </c>
      <c r="G244" s="66" t="str">
        <f t="shared" si="22"/>
        <v/>
      </c>
    </row>
    <row r="245" spans="1:7" x14ac:dyDescent="0.25">
      <c r="A245" s="86" t="str">
        <f t="shared" si="23"/>
        <v/>
      </c>
      <c r="B245" s="73" t="str">
        <f t="shared" si="24"/>
        <v/>
      </c>
      <c r="C245" s="66" t="str">
        <f t="shared" si="25"/>
        <v/>
      </c>
      <c r="D245" s="87" t="str">
        <f t="shared" si="26"/>
        <v/>
      </c>
      <c r="E245" s="87" t="str">
        <f t="shared" si="27"/>
        <v/>
      </c>
      <c r="F245" s="87" t="str">
        <f t="shared" si="21"/>
        <v/>
      </c>
      <c r="G245" s="66" t="str">
        <f t="shared" si="22"/>
        <v/>
      </c>
    </row>
    <row r="246" spans="1:7" x14ac:dyDescent="0.25">
      <c r="A246" s="86" t="str">
        <f t="shared" si="23"/>
        <v/>
      </c>
      <c r="B246" s="73" t="str">
        <f t="shared" si="24"/>
        <v/>
      </c>
      <c r="C246" s="66" t="str">
        <f t="shared" si="25"/>
        <v/>
      </c>
      <c r="D246" s="87" t="str">
        <f t="shared" si="26"/>
        <v/>
      </c>
      <c r="E246" s="87" t="str">
        <f t="shared" si="27"/>
        <v/>
      </c>
      <c r="F246" s="87" t="str">
        <f t="shared" si="21"/>
        <v/>
      </c>
      <c r="G246" s="66" t="str">
        <f t="shared" si="22"/>
        <v/>
      </c>
    </row>
    <row r="247" spans="1:7" x14ac:dyDescent="0.25">
      <c r="A247" s="86" t="str">
        <f t="shared" si="23"/>
        <v/>
      </c>
      <c r="B247" s="73" t="str">
        <f t="shared" si="24"/>
        <v/>
      </c>
      <c r="C247" s="66" t="str">
        <f t="shared" si="25"/>
        <v/>
      </c>
      <c r="D247" s="87" t="str">
        <f t="shared" si="26"/>
        <v/>
      </c>
      <c r="E247" s="87" t="str">
        <f t="shared" si="27"/>
        <v/>
      </c>
      <c r="F247" s="87" t="str">
        <f t="shared" si="21"/>
        <v/>
      </c>
      <c r="G247" s="66" t="str">
        <f t="shared" si="22"/>
        <v/>
      </c>
    </row>
    <row r="248" spans="1:7" x14ac:dyDescent="0.25">
      <c r="A248" s="86" t="str">
        <f t="shared" si="23"/>
        <v/>
      </c>
      <c r="B248" s="73" t="str">
        <f t="shared" si="24"/>
        <v/>
      </c>
      <c r="C248" s="66" t="str">
        <f t="shared" si="25"/>
        <v/>
      </c>
      <c r="D248" s="87" t="str">
        <f t="shared" si="26"/>
        <v/>
      </c>
      <c r="E248" s="87" t="str">
        <f t="shared" si="27"/>
        <v/>
      </c>
      <c r="F248" s="87" t="str">
        <f t="shared" si="21"/>
        <v/>
      </c>
      <c r="G248" s="66" t="str">
        <f t="shared" si="22"/>
        <v/>
      </c>
    </row>
    <row r="249" spans="1:7" x14ac:dyDescent="0.25">
      <c r="A249" s="86" t="str">
        <f t="shared" si="23"/>
        <v/>
      </c>
      <c r="B249" s="73" t="str">
        <f t="shared" si="24"/>
        <v/>
      </c>
      <c r="C249" s="66" t="str">
        <f t="shared" si="25"/>
        <v/>
      </c>
      <c r="D249" s="87" t="str">
        <f t="shared" si="26"/>
        <v/>
      </c>
      <c r="E249" s="87" t="str">
        <f t="shared" si="27"/>
        <v/>
      </c>
      <c r="F249" s="87" t="str">
        <f t="shared" si="21"/>
        <v/>
      </c>
      <c r="G249" s="66" t="str">
        <f t="shared" si="22"/>
        <v/>
      </c>
    </row>
    <row r="250" spans="1:7" x14ac:dyDescent="0.25">
      <c r="A250" s="86" t="str">
        <f t="shared" si="23"/>
        <v/>
      </c>
      <c r="B250" s="73" t="str">
        <f t="shared" si="24"/>
        <v/>
      </c>
      <c r="C250" s="66" t="str">
        <f t="shared" si="25"/>
        <v/>
      </c>
      <c r="D250" s="87" t="str">
        <f t="shared" si="26"/>
        <v/>
      </c>
      <c r="E250" s="87" t="str">
        <f t="shared" si="27"/>
        <v/>
      </c>
      <c r="F250" s="87" t="str">
        <f t="shared" si="21"/>
        <v/>
      </c>
      <c r="G250" s="66" t="str">
        <f t="shared" si="22"/>
        <v/>
      </c>
    </row>
    <row r="251" spans="1:7" x14ac:dyDescent="0.25">
      <c r="A251" s="86" t="str">
        <f t="shared" si="23"/>
        <v/>
      </c>
      <c r="B251" s="73" t="str">
        <f t="shared" si="24"/>
        <v/>
      </c>
      <c r="C251" s="66" t="str">
        <f t="shared" si="25"/>
        <v/>
      </c>
      <c r="D251" s="87" t="str">
        <f t="shared" si="26"/>
        <v/>
      </c>
      <c r="E251" s="87" t="str">
        <f t="shared" si="27"/>
        <v/>
      </c>
      <c r="F251" s="87" t="str">
        <f t="shared" si="21"/>
        <v/>
      </c>
      <c r="G251" s="66" t="str">
        <f t="shared" si="22"/>
        <v/>
      </c>
    </row>
    <row r="252" spans="1:7" x14ac:dyDescent="0.25">
      <c r="A252" s="86" t="str">
        <f t="shared" si="23"/>
        <v/>
      </c>
      <c r="B252" s="73" t="str">
        <f t="shared" si="24"/>
        <v/>
      </c>
      <c r="C252" s="66" t="str">
        <f t="shared" si="25"/>
        <v/>
      </c>
      <c r="D252" s="87" t="str">
        <f t="shared" si="26"/>
        <v/>
      </c>
      <c r="E252" s="87" t="str">
        <f t="shared" si="27"/>
        <v/>
      </c>
      <c r="F252" s="87" t="str">
        <f t="shared" si="21"/>
        <v/>
      </c>
      <c r="G252" s="66" t="str">
        <f t="shared" si="22"/>
        <v/>
      </c>
    </row>
    <row r="253" spans="1:7" x14ac:dyDescent="0.25">
      <c r="A253" s="86" t="str">
        <f t="shared" si="23"/>
        <v/>
      </c>
      <c r="B253" s="73" t="str">
        <f t="shared" si="24"/>
        <v/>
      </c>
      <c r="C253" s="66" t="str">
        <f t="shared" si="25"/>
        <v/>
      </c>
      <c r="D253" s="87" t="str">
        <f t="shared" si="26"/>
        <v/>
      </c>
      <c r="E253" s="87" t="str">
        <f t="shared" si="27"/>
        <v/>
      </c>
      <c r="F253" s="87" t="str">
        <f t="shared" si="21"/>
        <v/>
      </c>
      <c r="G253" s="66" t="str">
        <f t="shared" si="22"/>
        <v/>
      </c>
    </row>
    <row r="254" spans="1:7" x14ac:dyDescent="0.25">
      <c r="A254" s="86" t="str">
        <f t="shared" si="23"/>
        <v/>
      </c>
      <c r="B254" s="73" t="str">
        <f t="shared" si="24"/>
        <v/>
      </c>
      <c r="C254" s="66" t="str">
        <f t="shared" si="25"/>
        <v/>
      </c>
      <c r="D254" s="87" t="str">
        <f t="shared" si="26"/>
        <v/>
      </c>
      <c r="E254" s="87" t="str">
        <f t="shared" si="27"/>
        <v/>
      </c>
      <c r="F254" s="87" t="str">
        <f t="shared" si="21"/>
        <v/>
      </c>
      <c r="G254" s="66" t="str">
        <f t="shared" si="22"/>
        <v/>
      </c>
    </row>
    <row r="255" spans="1:7" x14ac:dyDescent="0.25">
      <c r="A255" s="86" t="str">
        <f t="shared" si="23"/>
        <v/>
      </c>
      <c r="B255" s="73" t="str">
        <f t="shared" si="24"/>
        <v/>
      </c>
      <c r="C255" s="66" t="str">
        <f t="shared" si="25"/>
        <v/>
      </c>
      <c r="D255" s="87" t="str">
        <f t="shared" si="26"/>
        <v/>
      </c>
      <c r="E255" s="87" t="str">
        <f t="shared" si="27"/>
        <v/>
      </c>
      <c r="F255" s="87" t="str">
        <f t="shared" si="21"/>
        <v/>
      </c>
      <c r="G255" s="66" t="str">
        <f t="shared" si="22"/>
        <v/>
      </c>
    </row>
    <row r="256" spans="1:7" x14ac:dyDescent="0.25">
      <c r="A256" s="86" t="str">
        <f t="shared" si="23"/>
        <v/>
      </c>
      <c r="B256" s="73" t="str">
        <f t="shared" si="24"/>
        <v/>
      </c>
      <c r="C256" s="66" t="str">
        <f t="shared" si="25"/>
        <v/>
      </c>
      <c r="D256" s="87" t="str">
        <f t="shared" si="26"/>
        <v/>
      </c>
      <c r="E256" s="87" t="str">
        <f t="shared" si="27"/>
        <v/>
      </c>
      <c r="F256" s="87" t="str">
        <f t="shared" si="21"/>
        <v/>
      </c>
      <c r="G256" s="66" t="str">
        <f t="shared" si="22"/>
        <v/>
      </c>
    </row>
    <row r="257" spans="1:7" x14ac:dyDescent="0.25">
      <c r="A257" s="86" t="str">
        <f t="shared" si="23"/>
        <v/>
      </c>
      <c r="B257" s="73" t="str">
        <f t="shared" si="24"/>
        <v/>
      </c>
      <c r="C257" s="66" t="str">
        <f t="shared" si="25"/>
        <v/>
      </c>
      <c r="D257" s="87" t="str">
        <f t="shared" si="26"/>
        <v/>
      </c>
      <c r="E257" s="87" t="str">
        <f t="shared" si="27"/>
        <v/>
      </c>
      <c r="F257" s="87" t="str">
        <f t="shared" si="21"/>
        <v/>
      </c>
      <c r="G257" s="66" t="str">
        <f t="shared" si="22"/>
        <v/>
      </c>
    </row>
    <row r="258" spans="1:7" x14ac:dyDescent="0.25">
      <c r="A258" s="86" t="str">
        <f t="shared" si="23"/>
        <v/>
      </c>
      <c r="B258" s="73" t="str">
        <f t="shared" si="24"/>
        <v/>
      </c>
      <c r="C258" s="66" t="str">
        <f t="shared" si="25"/>
        <v/>
      </c>
      <c r="D258" s="87" t="str">
        <f t="shared" si="26"/>
        <v/>
      </c>
      <c r="E258" s="87" t="str">
        <f t="shared" si="27"/>
        <v/>
      </c>
      <c r="F258" s="87" t="str">
        <f t="shared" si="21"/>
        <v/>
      </c>
      <c r="G258" s="66" t="str">
        <f t="shared" si="22"/>
        <v/>
      </c>
    </row>
    <row r="259" spans="1:7" x14ac:dyDescent="0.25">
      <c r="A259" s="86" t="str">
        <f t="shared" si="23"/>
        <v/>
      </c>
      <c r="B259" s="73" t="str">
        <f t="shared" si="24"/>
        <v/>
      </c>
      <c r="C259" s="66" t="str">
        <f t="shared" si="25"/>
        <v/>
      </c>
      <c r="D259" s="87" t="str">
        <f t="shared" si="26"/>
        <v/>
      </c>
      <c r="E259" s="87" t="str">
        <f t="shared" si="27"/>
        <v/>
      </c>
      <c r="F259" s="87" t="str">
        <f t="shared" si="21"/>
        <v/>
      </c>
      <c r="G259" s="66" t="str">
        <f t="shared" si="22"/>
        <v/>
      </c>
    </row>
    <row r="260" spans="1:7" x14ac:dyDescent="0.25">
      <c r="A260" s="86" t="str">
        <f t="shared" si="23"/>
        <v/>
      </c>
      <c r="B260" s="73" t="str">
        <f t="shared" si="24"/>
        <v/>
      </c>
      <c r="C260" s="66" t="str">
        <f t="shared" si="25"/>
        <v/>
      </c>
      <c r="D260" s="87" t="str">
        <f t="shared" si="26"/>
        <v/>
      </c>
      <c r="E260" s="87" t="str">
        <f t="shared" si="27"/>
        <v/>
      </c>
      <c r="F260" s="87" t="str">
        <f t="shared" si="21"/>
        <v/>
      </c>
      <c r="G260" s="66" t="str">
        <f t="shared" si="22"/>
        <v/>
      </c>
    </row>
    <row r="261" spans="1:7" x14ac:dyDescent="0.25">
      <c r="A261" s="86" t="str">
        <f t="shared" si="23"/>
        <v/>
      </c>
      <c r="B261" s="73" t="str">
        <f t="shared" si="24"/>
        <v/>
      </c>
      <c r="C261" s="66" t="str">
        <f t="shared" si="25"/>
        <v/>
      </c>
      <c r="D261" s="87" t="str">
        <f t="shared" si="26"/>
        <v/>
      </c>
      <c r="E261" s="87" t="str">
        <f t="shared" si="27"/>
        <v/>
      </c>
      <c r="F261" s="87" t="str">
        <f t="shared" si="21"/>
        <v/>
      </c>
      <c r="G261" s="66" t="str">
        <f t="shared" si="22"/>
        <v/>
      </c>
    </row>
    <row r="262" spans="1:7" x14ac:dyDescent="0.25">
      <c r="A262" s="86" t="str">
        <f t="shared" si="23"/>
        <v/>
      </c>
      <c r="B262" s="73" t="str">
        <f t="shared" si="24"/>
        <v/>
      </c>
      <c r="C262" s="66" t="str">
        <f t="shared" si="25"/>
        <v/>
      </c>
      <c r="D262" s="87" t="str">
        <f t="shared" si="26"/>
        <v/>
      </c>
      <c r="E262" s="87" t="str">
        <f t="shared" si="27"/>
        <v/>
      </c>
      <c r="F262" s="87" t="str">
        <f t="shared" si="21"/>
        <v/>
      </c>
      <c r="G262" s="66" t="str">
        <f t="shared" si="22"/>
        <v/>
      </c>
    </row>
    <row r="263" spans="1:7" x14ac:dyDescent="0.25">
      <c r="A263" s="86" t="str">
        <f t="shared" si="23"/>
        <v/>
      </c>
      <c r="B263" s="73" t="str">
        <f t="shared" si="24"/>
        <v/>
      </c>
      <c r="C263" s="66" t="str">
        <f t="shared" si="25"/>
        <v/>
      </c>
      <c r="D263" s="87" t="str">
        <f t="shared" si="26"/>
        <v/>
      </c>
      <c r="E263" s="87" t="str">
        <f t="shared" si="27"/>
        <v/>
      </c>
      <c r="F263" s="87" t="str">
        <f t="shared" si="21"/>
        <v/>
      </c>
      <c r="G263" s="66" t="str">
        <f t="shared" si="22"/>
        <v/>
      </c>
    </row>
    <row r="264" spans="1:7" x14ac:dyDescent="0.25">
      <c r="A264" s="86" t="str">
        <f t="shared" si="23"/>
        <v/>
      </c>
      <c r="B264" s="73" t="str">
        <f t="shared" si="24"/>
        <v/>
      </c>
      <c r="C264" s="66" t="str">
        <f t="shared" si="25"/>
        <v/>
      </c>
      <c r="D264" s="87" t="str">
        <f t="shared" si="26"/>
        <v/>
      </c>
      <c r="E264" s="87" t="str">
        <f t="shared" si="27"/>
        <v/>
      </c>
      <c r="F264" s="87" t="str">
        <f t="shared" si="21"/>
        <v/>
      </c>
      <c r="G264" s="66" t="str">
        <f t="shared" si="22"/>
        <v/>
      </c>
    </row>
    <row r="265" spans="1:7" x14ac:dyDescent="0.25">
      <c r="A265" s="86" t="str">
        <f t="shared" si="23"/>
        <v/>
      </c>
      <c r="B265" s="73" t="str">
        <f t="shared" si="24"/>
        <v/>
      </c>
      <c r="C265" s="66" t="str">
        <f t="shared" si="25"/>
        <v/>
      </c>
      <c r="D265" s="87" t="str">
        <f t="shared" si="26"/>
        <v/>
      </c>
      <c r="E265" s="87" t="str">
        <f t="shared" si="27"/>
        <v/>
      </c>
      <c r="F265" s="87" t="str">
        <f t="shared" si="21"/>
        <v/>
      </c>
      <c r="G265" s="66" t="str">
        <f t="shared" si="22"/>
        <v/>
      </c>
    </row>
    <row r="266" spans="1:7" x14ac:dyDescent="0.25">
      <c r="A266" s="86" t="str">
        <f t="shared" si="23"/>
        <v/>
      </c>
      <c r="B266" s="73" t="str">
        <f t="shared" si="24"/>
        <v/>
      </c>
      <c r="C266" s="66" t="str">
        <f t="shared" si="25"/>
        <v/>
      </c>
      <c r="D266" s="87" t="str">
        <f t="shared" si="26"/>
        <v/>
      </c>
      <c r="E266" s="87" t="str">
        <f t="shared" si="27"/>
        <v/>
      </c>
      <c r="F266" s="87" t="str">
        <f t="shared" si="21"/>
        <v/>
      </c>
      <c r="G266" s="66" t="str">
        <f t="shared" si="22"/>
        <v/>
      </c>
    </row>
    <row r="267" spans="1:7" x14ac:dyDescent="0.25">
      <c r="A267" s="86" t="str">
        <f t="shared" si="23"/>
        <v/>
      </c>
      <c r="B267" s="73" t="str">
        <f t="shared" si="24"/>
        <v/>
      </c>
      <c r="C267" s="66" t="str">
        <f t="shared" si="25"/>
        <v/>
      </c>
      <c r="D267" s="87" t="str">
        <f t="shared" si="26"/>
        <v/>
      </c>
      <c r="E267" s="87" t="str">
        <f t="shared" si="27"/>
        <v/>
      </c>
      <c r="F267" s="87" t="str">
        <f t="shared" si="21"/>
        <v/>
      </c>
      <c r="G267" s="66" t="str">
        <f t="shared" si="22"/>
        <v/>
      </c>
    </row>
    <row r="268" spans="1:7" x14ac:dyDescent="0.25">
      <c r="A268" s="86" t="str">
        <f t="shared" si="23"/>
        <v/>
      </c>
      <c r="B268" s="73" t="str">
        <f t="shared" si="24"/>
        <v/>
      </c>
      <c r="C268" s="66" t="str">
        <f t="shared" si="25"/>
        <v/>
      </c>
      <c r="D268" s="87" t="str">
        <f t="shared" si="26"/>
        <v/>
      </c>
      <c r="E268" s="87" t="str">
        <f t="shared" si="27"/>
        <v/>
      </c>
      <c r="F268" s="87" t="str">
        <f t="shared" si="21"/>
        <v/>
      </c>
      <c r="G268" s="66" t="str">
        <f t="shared" si="22"/>
        <v/>
      </c>
    </row>
    <row r="269" spans="1:7" x14ac:dyDescent="0.25">
      <c r="A269" s="86" t="str">
        <f t="shared" si="23"/>
        <v/>
      </c>
      <c r="B269" s="73" t="str">
        <f t="shared" si="24"/>
        <v/>
      </c>
      <c r="C269" s="66" t="str">
        <f t="shared" si="25"/>
        <v/>
      </c>
      <c r="D269" s="87" t="str">
        <f t="shared" si="26"/>
        <v/>
      </c>
      <c r="E269" s="87" t="str">
        <f t="shared" si="27"/>
        <v/>
      </c>
      <c r="F269" s="87" t="str">
        <f t="shared" si="21"/>
        <v/>
      </c>
      <c r="G269" s="66" t="str">
        <f t="shared" si="22"/>
        <v/>
      </c>
    </row>
    <row r="270" spans="1:7" x14ac:dyDescent="0.25">
      <c r="A270" s="86" t="str">
        <f t="shared" si="23"/>
        <v/>
      </c>
      <c r="B270" s="73" t="str">
        <f t="shared" si="24"/>
        <v/>
      </c>
      <c r="C270" s="66" t="str">
        <f t="shared" si="25"/>
        <v/>
      </c>
      <c r="D270" s="87" t="str">
        <f t="shared" si="26"/>
        <v/>
      </c>
      <c r="E270" s="87" t="str">
        <f t="shared" si="27"/>
        <v/>
      </c>
      <c r="F270" s="87" t="str">
        <f t="shared" si="21"/>
        <v/>
      </c>
      <c r="G270" s="66" t="str">
        <f t="shared" si="22"/>
        <v/>
      </c>
    </row>
    <row r="271" spans="1:7" x14ac:dyDescent="0.25">
      <c r="A271" s="86" t="str">
        <f t="shared" si="23"/>
        <v/>
      </c>
      <c r="B271" s="73" t="str">
        <f t="shared" si="24"/>
        <v/>
      </c>
      <c r="C271" s="66" t="str">
        <f t="shared" si="25"/>
        <v/>
      </c>
      <c r="D271" s="87" t="str">
        <f t="shared" si="26"/>
        <v/>
      </c>
      <c r="E271" s="87" t="str">
        <f t="shared" si="27"/>
        <v/>
      </c>
      <c r="F271" s="87" t="str">
        <f t="shared" si="21"/>
        <v/>
      </c>
      <c r="G271" s="66" t="str">
        <f t="shared" si="22"/>
        <v/>
      </c>
    </row>
    <row r="272" spans="1:7" x14ac:dyDescent="0.25">
      <c r="A272" s="86" t="str">
        <f t="shared" si="23"/>
        <v/>
      </c>
      <c r="B272" s="73" t="str">
        <f t="shared" si="24"/>
        <v/>
      </c>
      <c r="C272" s="66" t="str">
        <f t="shared" si="25"/>
        <v/>
      </c>
      <c r="D272" s="87" t="str">
        <f t="shared" si="26"/>
        <v/>
      </c>
      <c r="E272" s="87" t="str">
        <f t="shared" si="27"/>
        <v/>
      </c>
      <c r="F272" s="87" t="str">
        <f t="shared" ref="F272:F335" si="28">IF(B272="","",SUM(D272:E272))</f>
        <v/>
      </c>
      <c r="G272" s="66" t="str">
        <f t="shared" ref="G272:G335" si="29">IF(B272="","",SUM(C272)-SUM(E272))</f>
        <v/>
      </c>
    </row>
    <row r="273" spans="1:7" x14ac:dyDescent="0.25">
      <c r="A273" s="86" t="str">
        <f t="shared" ref="A273:A336" si="30">IF(B273="","",EDATE(A272,1))</f>
        <v/>
      </c>
      <c r="B273" s="73" t="str">
        <f t="shared" ref="B273:B336" si="31">IF(B272="","",IF(SUM(B272)+1&lt;=$E$7,SUM(B272)+1,""))</f>
        <v/>
      </c>
      <c r="C273" s="66" t="str">
        <f t="shared" ref="C273:C336" si="32">IF(B273="","",G272)</f>
        <v/>
      </c>
      <c r="D273" s="87" t="str">
        <f t="shared" ref="D273:D336" si="33">IF(B273="","",IPMT($E$11/12,B273,$E$7,-$E$8,$E$9,0))</f>
        <v/>
      </c>
      <c r="E273" s="87" t="str">
        <f t="shared" ref="E273:E336" si="34">IF(B273="","",PPMT($E$11/12,B273,$E$7,-$E$8,$E$9,0))</f>
        <v/>
      </c>
      <c r="F273" s="87" t="str">
        <f t="shared" si="28"/>
        <v/>
      </c>
      <c r="G273" s="66" t="str">
        <f t="shared" si="29"/>
        <v/>
      </c>
    </row>
    <row r="274" spans="1:7" x14ac:dyDescent="0.25">
      <c r="A274" s="86" t="str">
        <f t="shared" si="30"/>
        <v/>
      </c>
      <c r="B274" s="73" t="str">
        <f t="shared" si="31"/>
        <v/>
      </c>
      <c r="C274" s="66" t="str">
        <f t="shared" si="32"/>
        <v/>
      </c>
      <c r="D274" s="87" t="str">
        <f t="shared" si="33"/>
        <v/>
      </c>
      <c r="E274" s="87" t="str">
        <f t="shared" si="34"/>
        <v/>
      </c>
      <c r="F274" s="87" t="str">
        <f t="shared" si="28"/>
        <v/>
      </c>
      <c r="G274" s="66" t="str">
        <f t="shared" si="29"/>
        <v/>
      </c>
    </row>
    <row r="275" spans="1:7" x14ac:dyDescent="0.25">
      <c r="A275" s="86" t="str">
        <f t="shared" si="30"/>
        <v/>
      </c>
      <c r="B275" s="73" t="str">
        <f t="shared" si="31"/>
        <v/>
      </c>
      <c r="C275" s="66" t="str">
        <f t="shared" si="32"/>
        <v/>
      </c>
      <c r="D275" s="87" t="str">
        <f t="shared" si="33"/>
        <v/>
      </c>
      <c r="E275" s="87" t="str">
        <f t="shared" si="34"/>
        <v/>
      </c>
      <c r="F275" s="87" t="str">
        <f t="shared" si="28"/>
        <v/>
      </c>
      <c r="G275" s="66" t="str">
        <f t="shared" si="29"/>
        <v/>
      </c>
    </row>
    <row r="276" spans="1:7" x14ac:dyDescent="0.25">
      <c r="A276" s="86" t="str">
        <f t="shared" si="30"/>
        <v/>
      </c>
      <c r="B276" s="73" t="str">
        <f t="shared" si="31"/>
        <v/>
      </c>
      <c r="C276" s="66" t="str">
        <f t="shared" si="32"/>
        <v/>
      </c>
      <c r="D276" s="87" t="str">
        <f t="shared" si="33"/>
        <v/>
      </c>
      <c r="E276" s="87" t="str">
        <f t="shared" si="34"/>
        <v/>
      </c>
      <c r="F276" s="87" t="str">
        <f t="shared" si="28"/>
        <v/>
      </c>
      <c r="G276" s="66" t="str">
        <f t="shared" si="29"/>
        <v/>
      </c>
    </row>
    <row r="277" spans="1:7" x14ac:dyDescent="0.25">
      <c r="A277" s="86" t="str">
        <f t="shared" si="30"/>
        <v/>
      </c>
      <c r="B277" s="73" t="str">
        <f t="shared" si="31"/>
        <v/>
      </c>
      <c r="C277" s="66" t="str">
        <f t="shared" si="32"/>
        <v/>
      </c>
      <c r="D277" s="87" t="str">
        <f t="shared" si="33"/>
        <v/>
      </c>
      <c r="E277" s="87" t="str">
        <f t="shared" si="34"/>
        <v/>
      </c>
      <c r="F277" s="87" t="str">
        <f t="shared" si="28"/>
        <v/>
      </c>
      <c r="G277" s="66" t="str">
        <f t="shared" si="29"/>
        <v/>
      </c>
    </row>
    <row r="278" spans="1:7" x14ac:dyDescent="0.25">
      <c r="A278" s="86" t="str">
        <f t="shared" si="30"/>
        <v/>
      </c>
      <c r="B278" s="73" t="str">
        <f t="shared" si="31"/>
        <v/>
      </c>
      <c r="C278" s="66" t="str">
        <f t="shared" si="32"/>
        <v/>
      </c>
      <c r="D278" s="87" t="str">
        <f t="shared" si="33"/>
        <v/>
      </c>
      <c r="E278" s="87" t="str">
        <f t="shared" si="34"/>
        <v/>
      </c>
      <c r="F278" s="87" t="str">
        <f t="shared" si="28"/>
        <v/>
      </c>
      <c r="G278" s="66" t="str">
        <f t="shared" si="29"/>
        <v/>
      </c>
    </row>
    <row r="279" spans="1:7" x14ac:dyDescent="0.25">
      <c r="A279" s="86" t="str">
        <f t="shared" si="30"/>
        <v/>
      </c>
      <c r="B279" s="73" t="str">
        <f t="shared" si="31"/>
        <v/>
      </c>
      <c r="C279" s="66" t="str">
        <f t="shared" si="32"/>
        <v/>
      </c>
      <c r="D279" s="87" t="str">
        <f t="shared" si="33"/>
        <v/>
      </c>
      <c r="E279" s="87" t="str">
        <f t="shared" si="34"/>
        <v/>
      </c>
      <c r="F279" s="87" t="str">
        <f t="shared" si="28"/>
        <v/>
      </c>
      <c r="G279" s="66" t="str">
        <f t="shared" si="29"/>
        <v/>
      </c>
    </row>
    <row r="280" spans="1:7" x14ac:dyDescent="0.25">
      <c r="A280" s="86" t="str">
        <f t="shared" si="30"/>
        <v/>
      </c>
      <c r="B280" s="73" t="str">
        <f t="shared" si="31"/>
        <v/>
      </c>
      <c r="C280" s="66" t="str">
        <f t="shared" si="32"/>
        <v/>
      </c>
      <c r="D280" s="87" t="str">
        <f t="shared" si="33"/>
        <v/>
      </c>
      <c r="E280" s="87" t="str">
        <f t="shared" si="34"/>
        <v/>
      </c>
      <c r="F280" s="87" t="str">
        <f t="shared" si="28"/>
        <v/>
      </c>
      <c r="G280" s="66" t="str">
        <f t="shared" si="29"/>
        <v/>
      </c>
    </row>
    <row r="281" spans="1:7" x14ac:dyDescent="0.25">
      <c r="A281" s="86" t="str">
        <f t="shared" si="30"/>
        <v/>
      </c>
      <c r="B281" s="73" t="str">
        <f t="shared" si="31"/>
        <v/>
      </c>
      <c r="C281" s="66" t="str">
        <f t="shared" si="32"/>
        <v/>
      </c>
      <c r="D281" s="87" t="str">
        <f t="shared" si="33"/>
        <v/>
      </c>
      <c r="E281" s="87" t="str">
        <f t="shared" si="34"/>
        <v/>
      </c>
      <c r="F281" s="87" t="str">
        <f t="shared" si="28"/>
        <v/>
      </c>
      <c r="G281" s="66" t="str">
        <f t="shared" si="29"/>
        <v/>
      </c>
    </row>
    <row r="282" spans="1:7" x14ac:dyDescent="0.25">
      <c r="A282" s="86" t="str">
        <f t="shared" si="30"/>
        <v/>
      </c>
      <c r="B282" s="73" t="str">
        <f t="shared" si="31"/>
        <v/>
      </c>
      <c r="C282" s="66" t="str">
        <f t="shared" si="32"/>
        <v/>
      </c>
      <c r="D282" s="87" t="str">
        <f t="shared" si="33"/>
        <v/>
      </c>
      <c r="E282" s="87" t="str">
        <f t="shared" si="34"/>
        <v/>
      </c>
      <c r="F282" s="87" t="str">
        <f t="shared" si="28"/>
        <v/>
      </c>
      <c r="G282" s="66" t="str">
        <f t="shared" si="29"/>
        <v/>
      </c>
    </row>
    <row r="283" spans="1:7" x14ac:dyDescent="0.25">
      <c r="A283" s="86" t="str">
        <f t="shared" si="30"/>
        <v/>
      </c>
      <c r="B283" s="73" t="str">
        <f t="shared" si="31"/>
        <v/>
      </c>
      <c r="C283" s="66" t="str">
        <f t="shared" si="32"/>
        <v/>
      </c>
      <c r="D283" s="87" t="str">
        <f t="shared" si="33"/>
        <v/>
      </c>
      <c r="E283" s="87" t="str">
        <f t="shared" si="34"/>
        <v/>
      </c>
      <c r="F283" s="87" t="str">
        <f t="shared" si="28"/>
        <v/>
      </c>
      <c r="G283" s="66" t="str">
        <f t="shared" si="29"/>
        <v/>
      </c>
    </row>
    <row r="284" spans="1:7" x14ac:dyDescent="0.25">
      <c r="A284" s="86" t="str">
        <f t="shared" si="30"/>
        <v/>
      </c>
      <c r="B284" s="73" t="str">
        <f t="shared" si="31"/>
        <v/>
      </c>
      <c r="C284" s="66" t="str">
        <f t="shared" si="32"/>
        <v/>
      </c>
      <c r="D284" s="87" t="str">
        <f t="shared" si="33"/>
        <v/>
      </c>
      <c r="E284" s="87" t="str">
        <f t="shared" si="34"/>
        <v/>
      </c>
      <c r="F284" s="87" t="str">
        <f t="shared" si="28"/>
        <v/>
      </c>
      <c r="G284" s="66" t="str">
        <f t="shared" si="29"/>
        <v/>
      </c>
    </row>
    <row r="285" spans="1:7" x14ac:dyDescent="0.25">
      <c r="A285" s="86" t="str">
        <f t="shared" si="30"/>
        <v/>
      </c>
      <c r="B285" s="73" t="str">
        <f t="shared" si="31"/>
        <v/>
      </c>
      <c r="C285" s="66" t="str">
        <f t="shared" si="32"/>
        <v/>
      </c>
      <c r="D285" s="87" t="str">
        <f t="shared" si="33"/>
        <v/>
      </c>
      <c r="E285" s="87" t="str">
        <f t="shared" si="34"/>
        <v/>
      </c>
      <c r="F285" s="87" t="str">
        <f t="shared" si="28"/>
        <v/>
      </c>
      <c r="G285" s="66" t="str">
        <f t="shared" si="29"/>
        <v/>
      </c>
    </row>
    <row r="286" spans="1:7" x14ac:dyDescent="0.25">
      <c r="A286" s="86" t="str">
        <f t="shared" si="30"/>
        <v/>
      </c>
      <c r="B286" s="73" t="str">
        <f t="shared" si="31"/>
        <v/>
      </c>
      <c r="C286" s="66" t="str">
        <f t="shared" si="32"/>
        <v/>
      </c>
      <c r="D286" s="87" t="str">
        <f t="shared" si="33"/>
        <v/>
      </c>
      <c r="E286" s="87" t="str">
        <f t="shared" si="34"/>
        <v/>
      </c>
      <c r="F286" s="87" t="str">
        <f t="shared" si="28"/>
        <v/>
      </c>
      <c r="G286" s="66" t="str">
        <f t="shared" si="29"/>
        <v/>
      </c>
    </row>
    <row r="287" spans="1:7" x14ac:dyDescent="0.25">
      <c r="A287" s="86" t="str">
        <f t="shared" si="30"/>
        <v/>
      </c>
      <c r="B287" s="73" t="str">
        <f t="shared" si="31"/>
        <v/>
      </c>
      <c r="C287" s="66" t="str">
        <f t="shared" si="32"/>
        <v/>
      </c>
      <c r="D287" s="87" t="str">
        <f t="shared" si="33"/>
        <v/>
      </c>
      <c r="E287" s="87" t="str">
        <f t="shared" si="34"/>
        <v/>
      </c>
      <c r="F287" s="87" t="str">
        <f t="shared" si="28"/>
        <v/>
      </c>
      <c r="G287" s="66" t="str">
        <f t="shared" si="29"/>
        <v/>
      </c>
    </row>
    <row r="288" spans="1:7" x14ac:dyDescent="0.25">
      <c r="A288" s="86" t="str">
        <f t="shared" si="30"/>
        <v/>
      </c>
      <c r="B288" s="73" t="str">
        <f t="shared" si="31"/>
        <v/>
      </c>
      <c r="C288" s="66" t="str">
        <f t="shared" si="32"/>
        <v/>
      </c>
      <c r="D288" s="87" t="str">
        <f t="shared" si="33"/>
        <v/>
      </c>
      <c r="E288" s="87" t="str">
        <f t="shared" si="34"/>
        <v/>
      </c>
      <c r="F288" s="87" t="str">
        <f t="shared" si="28"/>
        <v/>
      </c>
      <c r="G288" s="66" t="str">
        <f t="shared" si="29"/>
        <v/>
      </c>
    </row>
    <row r="289" spans="1:7" x14ac:dyDescent="0.25">
      <c r="A289" s="86" t="str">
        <f t="shared" si="30"/>
        <v/>
      </c>
      <c r="B289" s="73" t="str">
        <f t="shared" si="31"/>
        <v/>
      </c>
      <c r="C289" s="66" t="str">
        <f t="shared" si="32"/>
        <v/>
      </c>
      <c r="D289" s="87" t="str">
        <f t="shared" si="33"/>
        <v/>
      </c>
      <c r="E289" s="87" t="str">
        <f t="shared" si="34"/>
        <v/>
      </c>
      <c r="F289" s="87" t="str">
        <f t="shared" si="28"/>
        <v/>
      </c>
      <c r="G289" s="66" t="str">
        <f t="shared" si="29"/>
        <v/>
      </c>
    </row>
    <row r="290" spans="1:7" x14ac:dyDescent="0.25">
      <c r="A290" s="86" t="str">
        <f t="shared" si="30"/>
        <v/>
      </c>
      <c r="B290" s="73" t="str">
        <f t="shared" si="31"/>
        <v/>
      </c>
      <c r="C290" s="66" t="str">
        <f t="shared" si="32"/>
        <v/>
      </c>
      <c r="D290" s="87" t="str">
        <f t="shared" si="33"/>
        <v/>
      </c>
      <c r="E290" s="87" t="str">
        <f t="shared" si="34"/>
        <v/>
      </c>
      <c r="F290" s="87" t="str">
        <f t="shared" si="28"/>
        <v/>
      </c>
      <c r="G290" s="66" t="str">
        <f t="shared" si="29"/>
        <v/>
      </c>
    </row>
    <row r="291" spans="1:7" x14ac:dyDescent="0.25">
      <c r="A291" s="86" t="str">
        <f t="shared" si="30"/>
        <v/>
      </c>
      <c r="B291" s="73" t="str">
        <f t="shared" si="31"/>
        <v/>
      </c>
      <c r="C291" s="66" t="str">
        <f t="shared" si="32"/>
        <v/>
      </c>
      <c r="D291" s="87" t="str">
        <f t="shared" si="33"/>
        <v/>
      </c>
      <c r="E291" s="87" t="str">
        <f t="shared" si="34"/>
        <v/>
      </c>
      <c r="F291" s="87" t="str">
        <f t="shared" si="28"/>
        <v/>
      </c>
      <c r="G291" s="66" t="str">
        <f t="shared" si="29"/>
        <v/>
      </c>
    </row>
    <row r="292" spans="1:7" x14ac:dyDescent="0.25">
      <c r="A292" s="86" t="str">
        <f t="shared" si="30"/>
        <v/>
      </c>
      <c r="B292" s="73" t="str">
        <f t="shared" si="31"/>
        <v/>
      </c>
      <c r="C292" s="66" t="str">
        <f t="shared" si="32"/>
        <v/>
      </c>
      <c r="D292" s="87" t="str">
        <f t="shared" si="33"/>
        <v/>
      </c>
      <c r="E292" s="87" t="str">
        <f t="shared" si="34"/>
        <v/>
      </c>
      <c r="F292" s="87" t="str">
        <f t="shared" si="28"/>
        <v/>
      </c>
      <c r="G292" s="66" t="str">
        <f t="shared" si="29"/>
        <v/>
      </c>
    </row>
    <row r="293" spans="1:7" x14ac:dyDescent="0.25">
      <c r="A293" s="86" t="str">
        <f t="shared" si="30"/>
        <v/>
      </c>
      <c r="B293" s="73" t="str">
        <f t="shared" si="31"/>
        <v/>
      </c>
      <c r="C293" s="66" t="str">
        <f t="shared" si="32"/>
        <v/>
      </c>
      <c r="D293" s="87" t="str">
        <f t="shared" si="33"/>
        <v/>
      </c>
      <c r="E293" s="87" t="str">
        <f t="shared" si="34"/>
        <v/>
      </c>
      <c r="F293" s="87" t="str">
        <f t="shared" si="28"/>
        <v/>
      </c>
      <c r="G293" s="66" t="str">
        <f t="shared" si="29"/>
        <v/>
      </c>
    </row>
    <row r="294" spans="1:7" x14ac:dyDescent="0.25">
      <c r="A294" s="86" t="str">
        <f t="shared" si="30"/>
        <v/>
      </c>
      <c r="B294" s="73" t="str">
        <f t="shared" si="31"/>
        <v/>
      </c>
      <c r="C294" s="66" t="str">
        <f t="shared" si="32"/>
        <v/>
      </c>
      <c r="D294" s="87" t="str">
        <f t="shared" si="33"/>
        <v/>
      </c>
      <c r="E294" s="87" t="str">
        <f t="shared" si="34"/>
        <v/>
      </c>
      <c r="F294" s="87" t="str">
        <f t="shared" si="28"/>
        <v/>
      </c>
      <c r="G294" s="66" t="str">
        <f t="shared" si="29"/>
        <v/>
      </c>
    </row>
    <row r="295" spans="1:7" x14ac:dyDescent="0.25">
      <c r="A295" s="86" t="str">
        <f t="shared" si="30"/>
        <v/>
      </c>
      <c r="B295" s="73" t="str">
        <f t="shared" si="31"/>
        <v/>
      </c>
      <c r="C295" s="66" t="str">
        <f t="shared" si="32"/>
        <v/>
      </c>
      <c r="D295" s="87" t="str">
        <f t="shared" si="33"/>
        <v/>
      </c>
      <c r="E295" s="87" t="str">
        <f t="shared" si="34"/>
        <v/>
      </c>
      <c r="F295" s="87" t="str">
        <f t="shared" si="28"/>
        <v/>
      </c>
      <c r="G295" s="66" t="str">
        <f t="shared" si="29"/>
        <v/>
      </c>
    </row>
    <row r="296" spans="1:7" x14ac:dyDescent="0.25">
      <c r="A296" s="86" t="str">
        <f t="shared" si="30"/>
        <v/>
      </c>
      <c r="B296" s="73" t="str">
        <f t="shared" si="31"/>
        <v/>
      </c>
      <c r="C296" s="66" t="str">
        <f t="shared" si="32"/>
        <v/>
      </c>
      <c r="D296" s="87" t="str">
        <f t="shared" si="33"/>
        <v/>
      </c>
      <c r="E296" s="87" t="str">
        <f t="shared" si="34"/>
        <v/>
      </c>
      <c r="F296" s="87" t="str">
        <f t="shared" si="28"/>
        <v/>
      </c>
      <c r="G296" s="66" t="str">
        <f t="shared" si="29"/>
        <v/>
      </c>
    </row>
    <row r="297" spans="1:7" x14ac:dyDescent="0.25">
      <c r="A297" s="86" t="str">
        <f t="shared" si="30"/>
        <v/>
      </c>
      <c r="B297" s="73" t="str">
        <f t="shared" si="31"/>
        <v/>
      </c>
      <c r="C297" s="66" t="str">
        <f t="shared" si="32"/>
        <v/>
      </c>
      <c r="D297" s="87" t="str">
        <f t="shared" si="33"/>
        <v/>
      </c>
      <c r="E297" s="87" t="str">
        <f t="shared" si="34"/>
        <v/>
      </c>
      <c r="F297" s="87" t="str">
        <f t="shared" si="28"/>
        <v/>
      </c>
      <c r="G297" s="66" t="str">
        <f t="shared" si="29"/>
        <v/>
      </c>
    </row>
    <row r="298" spans="1:7" x14ac:dyDescent="0.25">
      <c r="A298" s="86" t="str">
        <f t="shared" si="30"/>
        <v/>
      </c>
      <c r="B298" s="73" t="str">
        <f t="shared" si="31"/>
        <v/>
      </c>
      <c r="C298" s="66" t="str">
        <f t="shared" si="32"/>
        <v/>
      </c>
      <c r="D298" s="87" t="str">
        <f t="shared" si="33"/>
        <v/>
      </c>
      <c r="E298" s="87" t="str">
        <f t="shared" si="34"/>
        <v/>
      </c>
      <c r="F298" s="87" t="str">
        <f t="shared" si="28"/>
        <v/>
      </c>
      <c r="G298" s="66" t="str">
        <f t="shared" si="29"/>
        <v/>
      </c>
    </row>
    <row r="299" spans="1:7" x14ac:dyDescent="0.25">
      <c r="A299" s="86" t="str">
        <f t="shared" si="30"/>
        <v/>
      </c>
      <c r="B299" s="73" t="str">
        <f t="shared" si="31"/>
        <v/>
      </c>
      <c r="C299" s="66" t="str">
        <f t="shared" si="32"/>
        <v/>
      </c>
      <c r="D299" s="87" t="str">
        <f t="shared" si="33"/>
        <v/>
      </c>
      <c r="E299" s="87" t="str">
        <f t="shared" si="34"/>
        <v/>
      </c>
      <c r="F299" s="87" t="str">
        <f t="shared" si="28"/>
        <v/>
      </c>
      <c r="G299" s="66" t="str">
        <f t="shared" si="29"/>
        <v/>
      </c>
    </row>
    <row r="300" spans="1:7" x14ac:dyDescent="0.25">
      <c r="A300" s="86" t="str">
        <f t="shared" si="30"/>
        <v/>
      </c>
      <c r="B300" s="73" t="str">
        <f t="shared" si="31"/>
        <v/>
      </c>
      <c r="C300" s="66" t="str">
        <f t="shared" si="32"/>
        <v/>
      </c>
      <c r="D300" s="87" t="str">
        <f t="shared" si="33"/>
        <v/>
      </c>
      <c r="E300" s="87" t="str">
        <f t="shared" si="34"/>
        <v/>
      </c>
      <c r="F300" s="87" t="str">
        <f t="shared" si="28"/>
        <v/>
      </c>
      <c r="G300" s="66" t="str">
        <f t="shared" si="29"/>
        <v/>
      </c>
    </row>
    <row r="301" spans="1:7" x14ac:dyDescent="0.25">
      <c r="A301" s="86" t="str">
        <f t="shared" si="30"/>
        <v/>
      </c>
      <c r="B301" s="73" t="str">
        <f t="shared" si="31"/>
        <v/>
      </c>
      <c r="C301" s="66" t="str">
        <f t="shared" si="32"/>
        <v/>
      </c>
      <c r="D301" s="87" t="str">
        <f t="shared" si="33"/>
        <v/>
      </c>
      <c r="E301" s="87" t="str">
        <f t="shared" si="34"/>
        <v/>
      </c>
      <c r="F301" s="87" t="str">
        <f t="shared" si="28"/>
        <v/>
      </c>
      <c r="G301" s="66" t="str">
        <f t="shared" si="29"/>
        <v/>
      </c>
    </row>
    <row r="302" spans="1:7" x14ac:dyDescent="0.25">
      <c r="A302" s="86" t="str">
        <f t="shared" si="30"/>
        <v/>
      </c>
      <c r="B302" s="73" t="str">
        <f t="shared" si="31"/>
        <v/>
      </c>
      <c r="C302" s="66" t="str">
        <f t="shared" si="32"/>
        <v/>
      </c>
      <c r="D302" s="87" t="str">
        <f t="shared" si="33"/>
        <v/>
      </c>
      <c r="E302" s="87" t="str">
        <f t="shared" si="34"/>
        <v/>
      </c>
      <c r="F302" s="87" t="str">
        <f t="shared" si="28"/>
        <v/>
      </c>
      <c r="G302" s="66" t="str">
        <f t="shared" si="29"/>
        <v/>
      </c>
    </row>
    <row r="303" spans="1:7" x14ac:dyDescent="0.25">
      <c r="A303" s="86" t="str">
        <f t="shared" si="30"/>
        <v/>
      </c>
      <c r="B303" s="73" t="str">
        <f t="shared" si="31"/>
        <v/>
      </c>
      <c r="C303" s="66" t="str">
        <f t="shared" si="32"/>
        <v/>
      </c>
      <c r="D303" s="87" t="str">
        <f t="shared" si="33"/>
        <v/>
      </c>
      <c r="E303" s="87" t="str">
        <f t="shared" si="34"/>
        <v/>
      </c>
      <c r="F303" s="87" t="str">
        <f t="shared" si="28"/>
        <v/>
      </c>
      <c r="G303" s="66" t="str">
        <f t="shared" si="29"/>
        <v/>
      </c>
    </row>
    <row r="304" spans="1:7" x14ac:dyDescent="0.25">
      <c r="A304" s="86" t="str">
        <f t="shared" si="30"/>
        <v/>
      </c>
      <c r="B304" s="73" t="str">
        <f t="shared" si="31"/>
        <v/>
      </c>
      <c r="C304" s="66" t="str">
        <f t="shared" si="32"/>
        <v/>
      </c>
      <c r="D304" s="87" t="str">
        <f t="shared" si="33"/>
        <v/>
      </c>
      <c r="E304" s="87" t="str">
        <f t="shared" si="34"/>
        <v/>
      </c>
      <c r="F304" s="87" t="str">
        <f t="shared" si="28"/>
        <v/>
      </c>
      <c r="G304" s="66" t="str">
        <f t="shared" si="29"/>
        <v/>
      </c>
    </row>
    <row r="305" spans="1:7" x14ac:dyDescent="0.25">
      <c r="A305" s="86" t="str">
        <f t="shared" si="30"/>
        <v/>
      </c>
      <c r="B305" s="73" t="str">
        <f t="shared" si="31"/>
        <v/>
      </c>
      <c r="C305" s="66" t="str">
        <f t="shared" si="32"/>
        <v/>
      </c>
      <c r="D305" s="87" t="str">
        <f t="shared" si="33"/>
        <v/>
      </c>
      <c r="E305" s="87" t="str">
        <f t="shared" si="34"/>
        <v/>
      </c>
      <c r="F305" s="87" t="str">
        <f t="shared" si="28"/>
        <v/>
      </c>
      <c r="G305" s="66" t="str">
        <f t="shared" si="29"/>
        <v/>
      </c>
    </row>
    <row r="306" spans="1:7" x14ac:dyDescent="0.25">
      <c r="A306" s="86" t="str">
        <f t="shared" si="30"/>
        <v/>
      </c>
      <c r="B306" s="73" t="str">
        <f t="shared" si="31"/>
        <v/>
      </c>
      <c r="C306" s="66" t="str">
        <f t="shared" si="32"/>
        <v/>
      </c>
      <c r="D306" s="87" t="str">
        <f t="shared" si="33"/>
        <v/>
      </c>
      <c r="E306" s="87" t="str">
        <f t="shared" si="34"/>
        <v/>
      </c>
      <c r="F306" s="87" t="str">
        <f t="shared" si="28"/>
        <v/>
      </c>
      <c r="G306" s="66" t="str">
        <f t="shared" si="29"/>
        <v/>
      </c>
    </row>
    <row r="307" spans="1:7" x14ac:dyDescent="0.25">
      <c r="A307" s="86" t="str">
        <f t="shared" si="30"/>
        <v/>
      </c>
      <c r="B307" s="73" t="str">
        <f t="shared" si="31"/>
        <v/>
      </c>
      <c r="C307" s="66" t="str">
        <f t="shared" si="32"/>
        <v/>
      </c>
      <c r="D307" s="87" t="str">
        <f t="shared" si="33"/>
        <v/>
      </c>
      <c r="E307" s="87" t="str">
        <f t="shared" si="34"/>
        <v/>
      </c>
      <c r="F307" s="87" t="str">
        <f t="shared" si="28"/>
        <v/>
      </c>
      <c r="G307" s="66" t="str">
        <f t="shared" si="29"/>
        <v/>
      </c>
    </row>
    <row r="308" spans="1:7" x14ac:dyDescent="0.25">
      <c r="A308" s="86" t="str">
        <f t="shared" si="30"/>
        <v/>
      </c>
      <c r="B308" s="73" t="str">
        <f t="shared" si="31"/>
        <v/>
      </c>
      <c r="C308" s="66" t="str">
        <f t="shared" si="32"/>
        <v/>
      </c>
      <c r="D308" s="87" t="str">
        <f t="shared" si="33"/>
        <v/>
      </c>
      <c r="E308" s="87" t="str">
        <f t="shared" si="34"/>
        <v/>
      </c>
      <c r="F308" s="87" t="str">
        <f t="shared" si="28"/>
        <v/>
      </c>
      <c r="G308" s="66" t="str">
        <f t="shared" si="29"/>
        <v/>
      </c>
    </row>
    <row r="309" spans="1:7" x14ac:dyDescent="0.25">
      <c r="A309" s="86" t="str">
        <f t="shared" si="30"/>
        <v/>
      </c>
      <c r="B309" s="73" t="str">
        <f t="shared" si="31"/>
        <v/>
      </c>
      <c r="C309" s="66" t="str">
        <f t="shared" si="32"/>
        <v/>
      </c>
      <c r="D309" s="87" t="str">
        <f t="shared" si="33"/>
        <v/>
      </c>
      <c r="E309" s="87" t="str">
        <f t="shared" si="34"/>
        <v/>
      </c>
      <c r="F309" s="87" t="str">
        <f t="shared" si="28"/>
        <v/>
      </c>
      <c r="G309" s="66" t="str">
        <f t="shared" si="29"/>
        <v/>
      </c>
    </row>
    <row r="310" spans="1:7" x14ac:dyDescent="0.25">
      <c r="A310" s="86" t="str">
        <f t="shared" si="30"/>
        <v/>
      </c>
      <c r="B310" s="73" t="str">
        <f t="shared" si="31"/>
        <v/>
      </c>
      <c r="C310" s="66" t="str">
        <f t="shared" si="32"/>
        <v/>
      </c>
      <c r="D310" s="87" t="str">
        <f t="shared" si="33"/>
        <v/>
      </c>
      <c r="E310" s="87" t="str">
        <f t="shared" si="34"/>
        <v/>
      </c>
      <c r="F310" s="87" t="str">
        <f t="shared" si="28"/>
        <v/>
      </c>
      <c r="G310" s="66" t="str">
        <f t="shared" si="29"/>
        <v/>
      </c>
    </row>
    <row r="311" spans="1:7" x14ac:dyDescent="0.25">
      <c r="A311" s="86" t="str">
        <f t="shared" si="30"/>
        <v/>
      </c>
      <c r="B311" s="73" t="str">
        <f t="shared" si="31"/>
        <v/>
      </c>
      <c r="C311" s="66" t="str">
        <f t="shared" si="32"/>
        <v/>
      </c>
      <c r="D311" s="87" t="str">
        <f t="shared" si="33"/>
        <v/>
      </c>
      <c r="E311" s="87" t="str">
        <f t="shared" si="34"/>
        <v/>
      </c>
      <c r="F311" s="87" t="str">
        <f t="shared" si="28"/>
        <v/>
      </c>
      <c r="G311" s="66" t="str">
        <f t="shared" si="29"/>
        <v/>
      </c>
    </row>
    <row r="312" spans="1:7" x14ac:dyDescent="0.25">
      <c r="A312" s="86" t="str">
        <f t="shared" si="30"/>
        <v/>
      </c>
      <c r="B312" s="73" t="str">
        <f t="shared" si="31"/>
        <v/>
      </c>
      <c r="C312" s="66" t="str">
        <f t="shared" si="32"/>
        <v/>
      </c>
      <c r="D312" s="87" t="str">
        <f t="shared" si="33"/>
        <v/>
      </c>
      <c r="E312" s="87" t="str">
        <f t="shared" si="34"/>
        <v/>
      </c>
      <c r="F312" s="87" t="str">
        <f t="shared" si="28"/>
        <v/>
      </c>
      <c r="G312" s="66" t="str">
        <f t="shared" si="29"/>
        <v/>
      </c>
    </row>
    <row r="313" spans="1:7" x14ac:dyDescent="0.25">
      <c r="A313" s="86" t="str">
        <f t="shared" si="30"/>
        <v/>
      </c>
      <c r="B313" s="73" t="str">
        <f t="shared" si="31"/>
        <v/>
      </c>
      <c r="C313" s="66" t="str">
        <f t="shared" si="32"/>
        <v/>
      </c>
      <c r="D313" s="87" t="str">
        <f t="shared" si="33"/>
        <v/>
      </c>
      <c r="E313" s="87" t="str">
        <f t="shared" si="34"/>
        <v/>
      </c>
      <c r="F313" s="87" t="str">
        <f t="shared" si="28"/>
        <v/>
      </c>
      <c r="G313" s="66" t="str">
        <f t="shared" si="29"/>
        <v/>
      </c>
    </row>
    <row r="314" spans="1:7" x14ac:dyDescent="0.25">
      <c r="A314" s="86" t="str">
        <f t="shared" si="30"/>
        <v/>
      </c>
      <c r="B314" s="73" t="str">
        <f t="shared" si="31"/>
        <v/>
      </c>
      <c r="C314" s="66" t="str">
        <f t="shared" si="32"/>
        <v/>
      </c>
      <c r="D314" s="87" t="str">
        <f t="shared" si="33"/>
        <v/>
      </c>
      <c r="E314" s="87" t="str">
        <f t="shared" si="34"/>
        <v/>
      </c>
      <c r="F314" s="87" t="str">
        <f t="shared" si="28"/>
        <v/>
      </c>
      <c r="G314" s="66" t="str">
        <f t="shared" si="29"/>
        <v/>
      </c>
    </row>
    <row r="315" spans="1:7" x14ac:dyDescent="0.25">
      <c r="A315" s="86" t="str">
        <f t="shared" si="30"/>
        <v/>
      </c>
      <c r="B315" s="73" t="str">
        <f t="shared" si="31"/>
        <v/>
      </c>
      <c r="C315" s="66" t="str">
        <f t="shared" si="32"/>
        <v/>
      </c>
      <c r="D315" s="87" t="str">
        <f t="shared" si="33"/>
        <v/>
      </c>
      <c r="E315" s="87" t="str">
        <f t="shared" si="34"/>
        <v/>
      </c>
      <c r="F315" s="87" t="str">
        <f t="shared" si="28"/>
        <v/>
      </c>
      <c r="G315" s="66" t="str">
        <f t="shared" si="29"/>
        <v/>
      </c>
    </row>
    <row r="316" spans="1:7" x14ac:dyDescent="0.25">
      <c r="A316" s="86" t="str">
        <f t="shared" si="30"/>
        <v/>
      </c>
      <c r="B316" s="73" t="str">
        <f t="shared" si="31"/>
        <v/>
      </c>
      <c r="C316" s="66" t="str">
        <f t="shared" si="32"/>
        <v/>
      </c>
      <c r="D316" s="87" t="str">
        <f t="shared" si="33"/>
        <v/>
      </c>
      <c r="E316" s="87" t="str">
        <f t="shared" si="34"/>
        <v/>
      </c>
      <c r="F316" s="87" t="str">
        <f t="shared" si="28"/>
        <v/>
      </c>
      <c r="G316" s="66" t="str">
        <f t="shared" si="29"/>
        <v/>
      </c>
    </row>
    <row r="317" spans="1:7" x14ac:dyDescent="0.25">
      <c r="A317" s="86" t="str">
        <f t="shared" si="30"/>
        <v/>
      </c>
      <c r="B317" s="73" t="str">
        <f t="shared" si="31"/>
        <v/>
      </c>
      <c r="C317" s="66" t="str">
        <f t="shared" si="32"/>
        <v/>
      </c>
      <c r="D317" s="87" t="str">
        <f t="shared" si="33"/>
        <v/>
      </c>
      <c r="E317" s="87" t="str">
        <f t="shared" si="34"/>
        <v/>
      </c>
      <c r="F317" s="87" t="str">
        <f t="shared" si="28"/>
        <v/>
      </c>
      <c r="G317" s="66" t="str">
        <f t="shared" si="29"/>
        <v/>
      </c>
    </row>
    <row r="318" spans="1:7" x14ac:dyDescent="0.25">
      <c r="A318" s="86" t="str">
        <f t="shared" si="30"/>
        <v/>
      </c>
      <c r="B318" s="73" t="str">
        <f t="shared" si="31"/>
        <v/>
      </c>
      <c r="C318" s="66" t="str">
        <f t="shared" si="32"/>
        <v/>
      </c>
      <c r="D318" s="87" t="str">
        <f t="shared" si="33"/>
        <v/>
      </c>
      <c r="E318" s="87" t="str">
        <f t="shared" si="34"/>
        <v/>
      </c>
      <c r="F318" s="87" t="str">
        <f t="shared" si="28"/>
        <v/>
      </c>
      <c r="G318" s="66" t="str">
        <f t="shared" si="29"/>
        <v/>
      </c>
    </row>
    <row r="319" spans="1:7" x14ac:dyDescent="0.25">
      <c r="A319" s="86" t="str">
        <f t="shared" si="30"/>
        <v/>
      </c>
      <c r="B319" s="73" t="str">
        <f t="shared" si="31"/>
        <v/>
      </c>
      <c r="C319" s="66" t="str">
        <f t="shared" si="32"/>
        <v/>
      </c>
      <c r="D319" s="87" t="str">
        <f t="shared" si="33"/>
        <v/>
      </c>
      <c r="E319" s="87" t="str">
        <f t="shared" si="34"/>
        <v/>
      </c>
      <c r="F319" s="87" t="str">
        <f t="shared" si="28"/>
        <v/>
      </c>
      <c r="G319" s="66" t="str">
        <f t="shared" si="29"/>
        <v/>
      </c>
    </row>
    <row r="320" spans="1:7" x14ac:dyDescent="0.25">
      <c r="A320" s="86" t="str">
        <f t="shared" si="30"/>
        <v/>
      </c>
      <c r="B320" s="73" t="str">
        <f t="shared" si="31"/>
        <v/>
      </c>
      <c r="C320" s="66" t="str">
        <f t="shared" si="32"/>
        <v/>
      </c>
      <c r="D320" s="87" t="str">
        <f t="shared" si="33"/>
        <v/>
      </c>
      <c r="E320" s="87" t="str">
        <f t="shared" si="34"/>
        <v/>
      </c>
      <c r="F320" s="87" t="str">
        <f t="shared" si="28"/>
        <v/>
      </c>
      <c r="G320" s="66" t="str">
        <f t="shared" si="29"/>
        <v/>
      </c>
    </row>
    <row r="321" spans="1:7" x14ac:dyDescent="0.25">
      <c r="A321" s="86" t="str">
        <f t="shared" si="30"/>
        <v/>
      </c>
      <c r="B321" s="73" t="str">
        <f t="shared" si="31"/>
        <v/>
      </c>
      <c r="C321" s="66" t="str">
        <f t="shared" si="32"/>
        <v/>
      </c>
      <c r="D321" s="87" t="str">
        <f t="shared" si="33"/>
        <v/>
      </c>
      <c r="E321" s="87" t="str">
        <f t="shared" si="34"/>
        <v/>
      </c>
      <c r="F321" s="87" t="str">
        <f t="shared" si="28"/>
        <v/>
      </c>
      <c r="G321" s="66" t="str">
        <f t="shared" si="29"/>
        <v/>
      </c>
    </row>
    <row r="322" spans="1:7" x14ac:dyDescent="0.25">
      <c r="A322" s="86" t="str">
        <f t="shared" si="30"/>
        <v/>
      </c>
      <c r="B322" s="73" t="str">
        <f t="shared" si="31"/>
        <v/>
      </c>
      <c r="C322" s="66" t="str">
        <f t="shared" si="32"/>
        <v/>
      </c>
      <c r="D322" s="87" t="str">
        <f t="shared" si="33"/>
        <v/>
      </c>
      <c r="E322" s="87" t="str">
        <f t="shared" si="34"/>
        <v/>
      </c>
      <c r="F322" s="87" t="str">
        <f t="shared" si="28"/>
        <v/>
      </c>
      <c r="G322" s="66" t="str">
        <f t="shared" si="29"/>
        <v/>
      </c>
    </row>
    <row r="323" spans="1:7" x14ac:dyDescent="0.25">
      <c r="A323" s="86" t="str">
        <f t="shared" si="30"/>
        <v/>
      </c>
      <c r="B323" s="73" t="str">
        <f t="shared" si="31"/>
        <v/>
      </c>
      <c r="C323" s="66" t="str">
        <f t="shared" si="32"/>
        <v/>
      </c>
      <c r="D323" s="87" t="str">
        <f t="shared" si="33"/>
        <v/>
      </c>
      <c r="E323" s="87" t="str">
        <f t="shared" si="34"/>
        <v/>
      </c>
      <c r="F323" s="87" t="str">
        <f t="shared" si="28"/>
        <v/>
      </c>
      <c r="G323" s="66" t="str">
        <f t="shared" si="29"/>
        <v/>
      </c>
    </row>
    <row r="324" spans="1:7" x14ac:dyDescent="0.25">
      <c r="A324" s="86" t="str">
        <f t="shared" si="30"/>
        <v/>
      </c>
      <c r="B324" s="73" t="str">
        <f t="shared" si="31"/>
        <v/>
      </c>
      <c r="C324" s="66" t="str">
        <f t="shared" si="32"/>
        <v/>
      </c>
      <c r="D324" s="87" t="str">
        <f t="shared" si="33"/>
        <v/>
      </c>
      <c r="E324" s="87" t="str">
        <f t="shared" si="34"/>
        <v/>
      </c>
      <c r="F324" s="87" t="str">
        <f t="shared" si="28"/>
        <v/>
      </c>
      <c r="G324" s="66" t="str">
        <f t="shared" si="29"/>
        <v/>
      </c>
    </row>
    <row r="325" spans="1:7" x14ac:dyDescent="0.25">
      <c r="A325" s="86" t="str">
        <f t="shared" si="30"/>
        <v/>
      </c>
      <c r="B325" s="73" t="str">
        <f t="shared" si="31"/>
        <v/>
      </c>
      <c r="C325" s="66" t="str">
        <f t="shared" si="32"/>
        <v/>
      </c>
      <c r="D325" s="87" t="str">
        <f t="shared" si="33"/>
        <v/>
      </c>
      <c r="E325" s="87" t="str">
        <f t="shared" si="34"/>
        <v/>
      </c>
      <c r="F325" s="87" t="str">
        <f t="shared" si="28"/>
        <v/>
      </c>
      <c r="G325" s="66" t="str">
        <f t="shared" si="29"/>
        <v/>
      </c>
    </row>
    <row r="326" spans="1:7" x14ac:dyDescent="0.25">
      <c r="A326" s="86" t="str">
        <f t="shared" si="30"/>
        <v/>
      </c>
      <c r="B326" s="73" t="str">
        <f t="shared" si="31"/>
        <v/>
      </c>
      <c r="C326" s="66" t="str">
        <f t="shared" si="32"/>
        <v/>
      </c>
      <c r="D326" s="87" t="str">
        <f t="shared" si="33"/>
        <v/>
      </c>
      <c r="E326" s="87" t="str">
        <f t="shared" si="34"/>
        <v/>
      </c>
      <c r="F326" s="87" t="str">
        <f t="shared" si="28"/>
        <v/>
      </c>
      <c r="G326" s="66" t="str">
        <f t="shared" si="29"/>
        <v/>
      </c>
    </row>
    <row r="327" spans="1:7" x14ac:dyDescent="0.25">
      <c r="A327" s="86" t="str">
        <f t="shared" si="30"/>
        <v/>
      </c>
      <c r="B327" s="73" t="str">
        <f t="shared" si="31"/>
        <v/>
      </c>
      <c r="C327" s="66" t="str">
        <f t="shared" si="32"/>
        <v/>
      </c>
      <c r="D327" s="87" t="str">
        <f t="shared" si="33"/>
        <v/>
      </c>
      <c r="E327" s="87" t="str">
        <f t="shared" si="34"/>
        <v/>
      </c>
      <c r="F327" s="87" t="str">
        <f t="shared" si="28"/>
        <v/>
      </c>
      <c r="G327" s="66" t="str">
        <f t="shared" si="29"/>
        <v/>
      </c>
    </row>
    <row r="328" spans="1:7" x14ac:dyDescent="0.25">
      <c r="A328" s="86" t="str">
        <f t="shared" si="30"/>
        <v/>
      </c>
      <c r="B328" s="73" t="str">
        <f t="shared" si="31"/>
        <v/>
      </c>
      <c r="C328" s="66" t="str">
        <f t="shared" si="32"/>
        <v/>
      </c>
      <c r="D328" s="87" t="str">
        <f t="shared" si="33"/>
        <v/>
      </c>
      <c r="E328" s="87" t="str">
        <f t="shared" si="34"/>
        <v/>
      </c>
      <c r="F328" s="87" t="str">
        <f t="shared" si="28"/>
        <v/>
      </c>
      <c r="G328" s="66" t="str">
        <f t="shared" si="29"/>
        <v/>
      </c>
    </row>
    <row r="329" spans="1:7" x14ac:dyDescent="0.25">
      <c r="A329" s="86" t="str">
        <f t="shared" si="30"/>
        <v/>
      </c>
      <c r="B329" s="73" t="str">
        <f t="shared" si="31"/>
        <v/>
      </c>
      <c r="C329" s="66" t="str">
        <f t="shared" si="32"/>
        <v/>
      </c>
      <c r="D329" s="87" t="str">
        <f t="shared" si="33"/>
        <v/>
      </c>
      <c r="E329" s="87" t="str">
        <f t="shared" si="34"/>
        <v/>
      </c>
      <c r="F329" s="87" t="str">
        <f t="shared" si="28"/>
        <v/>
      </c>
      <c r="G329" s="66" t="str">
        <f t="shared" si="29"/>
        <v/>
      </c>
    </row>
    <row r="330" spans="1:7" x14ac:dyDescent="0.25">
      <c r="A330" s="86" t="str">
        <f t="shared" si="30"/>
        <v/>
      </c>
      <c r="B330" s="73" t="str">
        <f t="shared" si="31"/>
        <v/>
      </c>
      <c r="C330" s="66" t="str">
        <f t="shared" si="32"/>
        <v/>
      </c>
      <c r="D330" s="87" t="str">
        <f t="shared" si="33"/>
        <v/>
      </c>
      <c r="E330" s="87" t="str">
        <f t="shared" si="34"/>
        <v/>
      </c>
      <c r="F330" s="87" t="str">
        <f t="shared" si="28"/>
        <v/>
      </c>
      <c r="G330" s="66" t="str">
        <f t="shared" si="29"/>
        <v/>
      </c>
    </row>
    <row r="331" spans="1:7" x14ac:dyDescent="0.25">
      <c r="A331" s="86" t="str">
        <f t="shared" si="30"/>
        <v/>
      </c>
      <c r="B331" s="73" t="str">
        <f t="shared" si="31"/>
        <v/>
      </c>
      <c r="C331" s="66" t="str">
        <f t="shared" si="32"/>
        <v/>
      </c>
      <c r="D331" s="87" t="str">
        <f t="shared" si="33"/>
        <v/>
      </c>
      <c r="E331" s="87" t="str">
        <f t="shared" si="34"/>
        <v/>
      </c>
      <c r="F331" s="87" t="str">
        <f t="shared" si="28"/>
        <v/>
      </c>
      <c r="G331" s="66" t="str">
        <f t="shared" si="29"/>
        <v/>
      </c>
    </row>
    <row r="332" spans="1:7" x14ac:dyDescent="0.25">
      <c r="A332" s="86" t="str">
        <f t="shared" si="30"/>
        <v/>
      </c>
      <c r="B332" s="73" t="str">
        <f t="shared" si="31"/>
        <v/>
      </c>
      <c r="C332" s="66" t="str">
        <f t="shared" si="32"/>
        <v/>
      </c>
      <c r="D332" s="87" t="str">
        <f t="shared" si="33"/>
        <v/>
      </c>
      <c r="E332" s="87" t="str">
        <f t="shared" si="34"/>
        <v/>
      </c>
      <c r="F332" s="87" t="str">
        <f t="shared" si="28"/>
        <v/>
      </c>
      <c r="G332" s="66" t="str">
        <f t="shared" si="29"/>
        <v/>
      </c>
    </row>
    <row r="333" spans="1:7" x14ac:dyDescent="0.25">
      <c r="A333" s="86" t="str">
        <f t="shared" si="30"/>
        <v/>
      </c>
      <c r="B333" s="73" t="str">
        <f t="shared" si="31"/>
        <v/>
      </c>
      <c r="C333" s="66" t="str">
        <f t="shared" si="32"/>
        <v/>
      </c>
      <c r="D333" s="87" t="str">
        <f t="shared" si="33"/>
        <v/>
      </c>
      <c r="E333" s="87" t="str">
        <f t="shared" si="34"/>
        <v/>
      </c>
      <c r="F333" s="87" t="str">
        <f t="shared" si="28"/>
        <v/>
      </c>
      <c r="G333" s="66" t="str">
        <f t="shared" si="29"/>
        <v/>
      </c>
    </row>
    <row r="334" spans="1:7" x14ac:dyDescent="0.25">
      <c r="A334" s="86" t="str">
        <f t="shared" si="30"/>
        <v/>
      </c>
      <c r="B334" s="73" t="str">
        <f t="shared" si="31"/>
        <v/>
      </c>
      <c r="C334" s="66" t="str">
        <f t="shared" si="32"/>
        <v/>
      </c>
      <c r="D334" s="87" t="str">
        <f t="shared" si="33"/>
        <v/>
      </c>
      <c r="E334" s="87" t="str">
        <f t="shared" si="34"/>
        <v/>
      </c>
      <c r="F334" s="87" t="str">
        <f t="shared" si="28"/>
        <v/>
      </c>
      <c r="G334" s="66" t="str">
        <f t="shared" si="29"/>
        <v/>
      </c>
    </row>
    <row r="335" spans="1:7" x14ac:dyDescent="0.25">
      <c r="A335" s="86" t="str">
        <f t="shared" si="30"/>
        <v/>
      </c>
      <c r="B335" s="73" t="str">
        <f t="shared" si="31"/>
        <v/>
      </c>
      <c r="C335" s="66" t="str">
        <f t="shared" si="32"/>
        <v/>
      </c>
      <c r="D335" s="87" t="str">
        <f t="shared" si="33"/>
        <v/>
      </c>
      <c r="E335" s="87" t="str">
        <f t="shared" si="34"/>
        <v/>
      </c>
      <c r="F335" s="87" t="str">
        <f t="shared" si="28"/>
        <v/>
      </c>
      <c r="G335" s="66" t="str">
        <f t="shared" si="29"/>
        <v/>
      </c>
    </row>
    <row r="336" spans="1:7" x14ac:dyDescent="0.25">
      <c r="A336" s="86" t="str">
        <f t="shared" si="30"/>
        <v/>
      </c>
      <c r="B336" s="73" t="str">
        <f t="shared" si="31"/>
        <v/>
      </c>
      <c r="C336" s="66" t="str">
        <f t="shared" si="32"/>
        <v/>
      </c>
      <c r="D336" s="87" t="str">
        <f t="shared" si="33"/>
        <v/>
      </c>
      <c r="E336" s="87" t="str">
        <f t="shared" si="34"/>
        <v/>
      </c>
      <c r="F336" s="87" t="str">
        <f t="shared" ref="F336:F399" si="35">IF(B336="","",SUM(D336:E336))</f>
        <v/>
      </c>
      <c r="G336" s="66" t="str">
        <f t="shared" ref="G336:G399" si="36">IF(B336="","",SUM(C336)-SUM(E336))</f>
        <v/>
      </c>
    </row>
    <row r="337" spans="1:7" x14ac:dyDescent="0.25">
      <c r="A337" s="86" t="str">
        <f t="shared" ref="A337:A400" si="37">IF(B337="","",EDATE(A336,1))</f>
        <v/>
      </c>
      <c r="B337" s="73" t="str">
        <f t="shared" ref="B337:B400" si="38">IF(B336="","",IF(SUM(B336)+1&lt;=$E$7,SUM(B336)+1,""))</f>
        <v/>
      </c>
      <c r="C337" s="66" t="str">
        <f t="shared" ref="C337:C400" si="39">IF(B337="","",G336)</f>
        <v/>
      </c>
      <c r="D337" s="87" t="str">
        <f t="shared" ref="D337:D400" si="40">IF(B337="","",IPMT($E$11/12,B337,$E$7,-$E$8,$E$9,0))</f>
        <v/>
      </c>
      <c r="E337" s="87" t="str">
        <f t="shared" ref="E337:E400" si="41">IF(B337="","",PPMT($E$11/12,B337,$E$7,-$E$8,$E$9,0))</f>
        <v/>
      </c>
      <c r="F337" s="87" t="str">
        <f t="shared" si="35"/>
        <v/>
      </c>
      <c r="G337" s="66" t="str">
        <f t="shared" si="36"/>
        <v/>
      </c>
    </row>
    <row r="338" spans="1:7" x14ac:dyDescent="0.25">
      <c r="A338" s="86" t="str">
        <f t="shared" si="37"/>
        <v/>
      </c>
      <c r="B338" s="73" t="str">
        <f t="shared" si="38"/>
        <v/>
      </c>
      <c r="C338" s="66" t="str">
        <f t="shared" si="39"/>
        <v/>
      </c>
      <c r="D338" s="87" t="str">
        <f t="shared" si="40"/>
        <v/>
      </c>
      <c r="E338" s="87" t="str">
        <f t="shared" si="41"/>
        <v/>
      </c>
      <c r="F338" s="87" t="str">
        <f t="shared" si="35"/>
        <v/>
      </c>
      <c r="G338" s="66" t="str">
        <f t="shared" si="36"/>
        <v/>
      </c>
    </row>
    <row r="339" spans="1:7" x14ac:dyDescent="0.25">
      <c r="A339" s="86" t="str">
        <f t="shared" si="37"/>
        <v/>
      </c>
      <c r="B339" s="73" t="str">
        <f t="shared" si="38"/>
        <v/>
      </c>
      <c r="C339" s="66" t="str">
        <f t="shared" si="39"/>
        <v/>
      </c>
      <c r="D339" s="87" t="str">
        <f t="shared" si="40"/>
        <v/>
      </c>
      <c r="E339" s="87" t="str">
        <f t="shared" si="41"/>
        <v/>
      </c>
      <c r="F339" s="87" t="str">
        <f t="shared" si="35"/>
        <v/>
      </c>
      <c r="G339" s="66" t="str">
        <f t="shared" si="36"/>
        <v/>
      </c>
    </row>
    <row r="340" spans="1:7" x14ac:dyDescent="0.25">
      <c r="A340" s="86" t="str">
        <f t="shared" si="37"/>
        <v/>
      </c>
      <c r="B340" s="73" t="str">
        <f t="shared" si="38"/>
        <v/>
      </c>
      <c r="C340" s="66" t="str">
        <f t="shared" si="39"/>
        <v/>
      </c>
      <c r="D340" s="87" t="str">
        <f t="shared" si="40"/>
        <v/>
      </c>
      <c r="E340" s="87" t="str">
        <f t="shared" si="41"/>
        <v/>
      </c>
      <c r="F340" s="87" t="str">
        <f t="shared" si="35"/>
        <v/>
      </c>
      <c r="G340" s="66" t="str">
        <f t="shared" si="36"/>
        <v/>
      </c>
    </row>
    <row r="341" spans="1:7" x14ac:dyDescent="0.25">
      <c r="A341" s="86" t="str">
        <f t="shared" si="37"/>
        <v/>
      </c>
      <c r="B341" s="73" t="str">
        <f t="shared" si="38"/>
        <v/>
      </c>
      <c r="C341" s="66" t="str">
        <f t="shared" si="39"/>
        <v/>
      </c>
      <c r="D341" s="87" t="str">
        <f t="shared" si="40"/>
        <v/>
      </c>
      <c r="E341" s="87" t="str">
        <f t="shared" si="41"/>
        <v/>
      </c>
      <c r="F341" s="87" t="str">
        <f t="shared" si="35"/>
        <v/>
      </c>
      <c r="G341" s="66" t="str">
        <f t="shared" si="36"/>
        <v/>
      </c>
    </row>
    <row r="342" spans="1:7" x14ac:dyDescent="0.25">
      <c r="A342" s="86" t="str">
        <f t="shared" si="37"/>
        <v/>
      </c>
      <c r="B342" s="73" t="str">
        <f t="shared" si="38"/>
        <v/>
      </c>
      <c r="C342" s="66" t="str">
        <f t="shared" si="39"/>
        <v/>
      </c>
      <c r="D342" s="87" t="str">
        <f t="shared" si="40"/>
        <v/>
      </c>
      <c r="E342" s="87" t="str">
        <f t="shared" si="41"/>
        <v/>
      </c>
      <c r="F342" s="87" t="str">
        <f t="shared" si="35"/>
        <v/>
      </c>
      <c r="G342" s="66" t="str">
        <f t="shared" si="36"/>
        <v/>
      </c>
    </row>
    <row r="343" spans="1:7" x14ac:dyDescent="0.25">
      <c r="A343" s="86" t="str">
        <f t="shared" si="37"/>
        <v/>
      </c>
      <c r="B343" s="73" t="str">
        <f t="shared" si="38"/>
        <v/>
      </c>
      <c r="C343" s="66" t="str">
        <f t="shared" si="39"/>
        <v/>
      </c>
      <c r="D343" s="87" t="str">
        <f t="shared" si="40"/>
        <v/>
      </c>
      <c r="E343" s="87" t="str">
        <f t="shared" si="41"/>
        <v/>
      </c>
      <c r="F343" s="87" t="str">
        <f t="shared" si="35"/>
        <v/>
      </c>
      <c r="G343" s="66" t="str">
        <f t="shared" si="36"/>
        <v/>
      </c>
    </row>
    <row r="344" spans="1:7" x14ac:dyDescent="0.25">
      <c r="A344" s="86" t="str">
        <f t="shared" si="37"/>
        <v/>
      </c>
      <c r="B344" s="73" t="str">
        <f t="shared" si="38"/>
        <v/>
      </c>
      <c r="C344" s="66" t="str">
        <f t="shared" si="39"/>
        <v/>
      </c>
      <c r="D344" s="87" t="str">
        <f t="shared" si="40"/>
        <v/>
      </c>
      <c r="E344" s="87" t="str">
        <f t="shared" si="41"/>
        <v/>
      </c>
      <c r="F344" s="87" t="str">
        <f t="shared" si="35"/>
        <v/>
      </c>
      <c r="G344" s="66" t="str">
        <f t="shared" si="36"/>
        <v/>
      </c>
    </row>
    <row r="345" spans="1:7" x14ac:dyDescent="0.25">
      <c r="A345" s="86" t="str">
        <f t="shared" si="37"/>
        <v/>
      </c>
      <c r="B345" s="73" t="str">
        <f t="shared" si="38"/>
        <v/>
      </c>
      <c r="C345" s="66" t="str">
        <f t="shared" si="39"/>
        <v/>
      </c>
      <c r="D345" s="87" t="str">
        <f t="shared" si="40"/>
        <v/>
      </c>
      <c r="E345" s="87" t="str">
        <f t="shared" si="41"/>
        <v/>
      </c>
      <c r="F345" s="87" t="str">
        <f t="shared" si="35"/>
        <v/>
      </c>
      <c r="G345" s="66" t="str">
        <f t="shared" si="36"/>
        <v/>
      </c>
    </row>
    <row r="346" spans="1:7" x14ac:dyDescent="0.25">
      <c r="A346" s="86" t="str">
        <f t="shared" si="37"/>
        <v/>
      </c>
      <c r="B346" s="73" t="str">
        <f t="shared" si="38"/>
        <v/>
      </c>
      <c r="C346" s="66" t="str">
        <f t="shared" si="39"/>
        <v/>
      </c>
      <c r="D346" s="87" t="str">
        <f t="shared" si="40"/>
        <v/>
      </c>
      <c r="E346" s="87" t="str">
        <f t="shared" si="41"/>
        <v/>
      </c>
      <c r="F346" s="87" t="str">
        <f t="shared" si="35"/>
        <v/>
      </c>
      <c r="G346" s="66" t="str">
        <f t="shared" si="36"/>
        <v/>
      </c>
    </row>
    <row r="347" spans="1:7" x14ac:dyDescent="0.25">
      <c r="A347" s="86" t="str">
        <f t="shared" si="37"/>
        <v/>
      </c>
      <c r="B347" s="73" t="str">
        <f t="shared" si="38"/>
        <v/>
      </c>
      <c r="C347" s="66" t="str">
        <f t="shared" si="39"/>
        <v/>
      </c>
      <c r="D347" s="87" t="str">
        <f t="shared" si="40"/>
        <v/>
      </c>
      <c r="E347" s="87" t="str">
        <f t="shared" si="41"/>
        <v/>
      </c>
      <c r="F347" s="87" t="str">
        <f t="shared" si="35"/>
        <v/>
      </c>
      <c r="G347" s="66" t="str">
        <f t="shared" si="36"/>
        <v/>
      </c>
    </row>
    <row r="348" spans="1:7" x14ac:dyDescent="0.25">
      <c r="A348" s="86" t="str">
        <f t="shared" si="37"/>
        <v/>
      </c>
      <c r="B348" s="73" t="str">
        <f t="shared" si="38"/>
        <v/>
      </c>
      <c r="C348" s="66" t="str">
        <f t="shared" si="39"/>
        <v/>
      </c>
      <c r="D348" s="87" t="str">
        <f t="shared" si="40"/>
        <v/>
      </c>
      <c r="E348" s="87" t="str">
        <f t="shared" si="41"/>
        <v/>
      </c>
      <c r="F348" s="87" t="str">
        <f t="shared" si="35"/>
        <v/>
      </c>
      <c r="G348" s="66" t="str">
        <f t="shared" si="36"/>
        <v/>
      </c>
    </row>
    <row r="349" spans="1:7" x14ac:dyDescent="0.25">
      <c r="A349" s="86" t="str">
        <f t="shared" si="37"/>
        <v/>
      </c>
      <c r="B349" s="73" t="str">
        <f t="shared" si="38"/>
        <v/>
      </c>
      <c r="C349" s="66" t="str">
        <f t="shared" si="39"/>
        <v/>
      </c>
      <c r="D349" s="87" t="str">
        <f t="shared" si="40"/>
        <v/>
      </c>
      <c r="E349" s="87" t="str">
        <f t="shared" si="41"/>
        <v/>
      </c>
      <c r="F349" s="87" t="str">
        <f t="shared" si="35"/>
        <v/>
      </c>
      <c r="G349" s="66" t="str">
        <f t="shared" si="36"/>
        <v/>
      </c>
    </row>
    <row r="350" spans="1:7" x14ac:dyDescent="0.25">
      <c r="A350" s="86" t="str">
        <f t="shared" si="37"/>
        <v/>
      </c>
      <c r="B350" s="73" t="str">
        <f t="shared" si="38"/>
        <v/>
      </c>
      <c r="C350" s="66" t="str">
        <f t="shared" si="39"/>
        <v/>
      </c>
      <c r="D350" s="87" t="str">
        <f t="shared" si="40"/>
        <v/>
      </c>
      <c r="E350" s="87" t="str">
        <f t="shared" si="41"/>
        <v/>
      </c>
      <c r="F350" s="87" t="str">
        <f t="shared" si="35"/>
        <v/>
      </c>
      <c r="G350" s="66" t="str">
        <f t="shared" si="36"/>
        <v/>
      </c>
    </row>
    <row r="351" spans="1:7" x14ac:dyDescent="0.25">
      <c r="A351" s="86" t="str">
        <f t="shared" si="37"/>
        <v/>
      </c>
      <c r="B351" s="73" t="str">
        <f t="shared" si="38"/>
        <v/>
      </c>
      <c r="C351" s="66" t="str">
        <f t="shared" si="39"/>
        <v/>
      </c>
      <c r="D351" s="87" t="str">
        <f t="shared" si="40"/>
        <v/>
      </c>
      <c r="E351" s="87" t="str">
        <f t="shared" si="41"/>
        <v/>
      </c>
      <c r="F351" s="87" t="str">
        <f t="shared" si="35"/>
        <v/>
      </c>
      <c r="G351" s="66" t="str">
        <f t="shared" si="36"/>
        <v/>
      </c>
    </row>
    <row r="352" spans="1:7" x14ac:dyDescent="0.25">
      <c r="A352" s="86" t="str">
        <f t="shared" si="37"/>
        <v/>
      </c>
      <c r="B352" s="73" t="str">
        <f t="shared" si="38"/>
        <v/>
      </c>
      <c r="C352" s="66" t="str">
        <f t="shared" si="39"/>
        <v/>
      </c>
      <c r="D352" s="87" t="str">
        <f t="shared" si="40"/>
        <v/>
      </c>
      <c r="E352" s="87" t="str">
        <f t="shared" si="41"/>
        <v/>
      </c>
      <c r="F352" s="87" t="str">
        <f t="shared" si="35"/>
        <v/>
      </c>
      <c r="G352" s="66" t="str">
        <f t="shared" si="36"/>
        <v/>
      </c>
    </row>
    <row r="353" spans="1:7" x14ac:dyDescent="0.25">
      <c r="A353" s="86" t="str">
        <f t="shared" si="37"/>
        <v/>
      </c>
      <c r="B353" s="73" t="str">
        <f t="shared" si="38"/>
        <v/>
      </c>
      <c r="C353" s="66" t="str">
        <f t="shared" si="39"/>
        <v/>
      </c>
      <c r="D353" s="87" t="str">
        <f t="shared" si="40"/>
        <v/>
      </c>
      <c r="E353" s="87" t="str">
        <f t="shared" si="41"/>
        <v/>
      </c>
      <c r="F353" s="87" t="str">
        <f t="shared" si="35"/>
        <v/>
      </c>
      <c r="G353" s="66" t="str">
        <f t="shared" si="36"/>
        <v/>
      </c>
    </row>
    <row r="354" spans="1:7" x14ac:dyDescent="0.25">
      <c r="A354" s="86" t="str">
        <f t="shared" si="37"/>
        <v/>
      </c>
      <c r="B354" s="73" t="str">
        <f t="shared" si="38"/>
        <v/>
      </c>
      <c r="C354" s="66" t="str">
        <f t="shared" si="39"/>
        <v/>
      </c>
      <c r="D354" s="87" t="str">
        <f t="shared" si="40"/>
        <v/>
      </c>
      <c r="E354" s="87" t="str">
        <f t="shared" si="41"/>
        <v/>
      </c>
      <c r="F354" s="87" t="str">
        <f t="shared" si="35"/>
        <v/>
      </c>
      <c r="G354" s="66" t="str">
        <f t="shared" si="36"/>
        <v/>
      </c>
    </row>
    <row r="355" spans="1:7" x14ac:dyDescent="0.25">
      <c r="A355" s="86" t="str">
        <f t="shared" si="37"/>
        <v/>
      </c>
      <c r="B355" s="73" t="str">
        <f t="shared" si="38"/>
        <v/>
      </c>
      <c r="C355" s="66" t="str">
        <f t="shared" si="39"/>
        <v/>
      </c>
      <c r="D355" s="87" t="str">
        <f t="shared" si="40"/>
        <v/>
      </c>
      <c r="E355" s="87" t="str">
        <f t="shared" si="41"/>
        <v/>
      </c>
      <c r="F355" s="87" t="str">
        <f t="shared" si="35"/>
        <v/>
      </c>
      <c r="G355" s="66" t="str">
        <f t="shared" si="36"/>
        <v/>
      </c>
    </row>
    <row r="356" spans="1:7" x14ac:dyDescent="0.25">
      <c r="A356" s="86" t="str">
        <f t="shared" si="37"/>
        <v/>
      </c>
      <c r="B356" s="73" t="str">
        <f t="shared" si="38"/>
        <v/>
      </c>
      <c r="C356" s="66" t="str">
        <f t="shared" si="39"/>
        <v/>
      </c>
      <c r="D356" s="87" t="str">
        <f t="shared" si="40"/>
        <v/>
      </c>
      <c r="E356" s="87" t="str">
        <f t="shared" si="41"/>
        <v/>
      </c>
      <c r="F356" s="87" t="str">
        <f t="shared" si="35"/>
        <v/>
      </c>
      <c r="G356" s="66" t="str">
        <f t="shared" si="36"/>
        <v/>
      </c>
    </row>
    <row r="357" spans="1:7" x14ac:dyDescent="0.25">
      <c r="A357" s="86" t="str">
        <f t="shared" si="37"/>
        <v/>
      </c>
      <c r="B357" s="73" t="str">
        <f t="shared" si="38"/>
        <v/>
      </c>
      <c r="C357" s="66" t="str">
        <f t="shared" si="39"/>
        <v/>
      </c>
      <c r="D357" s="87" t="str">
        <f t="shared" si="40"/>
        <v/>
      </c>
      <c r="E357" s="87" t="str">
        <f t="shared" si="41"/>
        <v/>
      </c>
      <c r="F357" s="87" t="str">
        <f t="shared" si="35"/>
        <v/>
      </c>
      <c r="G357" s="66" t="str">
        <f t="shared" si="36"/>
        <v/>
      </c>
    </row>
    <row r="358" spans="1:7" x14ac:dyDescent="0.25">
      <c r="A358" s="86" t="str">
        <f t="shared" si="37"/>
        <v/>
      </c>
      <c r="B358" s="73" t="str">
        <f t="shared" si="38"/>
        <v/>
      </c>
      <c r="C358" s="66" t="str">
        <f t="shared" si="39"/>
        <v/>
      </c>
      <c r="D358" s="87" t="str">
        <f t="shared" si="40"/>
        <v/>
      </c>
      <c r="E358" s="87" t="str">
        <f t="shared" si="41"/>
        <v/>
      </c>
      <c r="F358" s="87" t="str">
        <f t="shared" si="35"/>
        <v/>
      </c>
      <c r="G358" s="66" t="str">
        <f t="shared" si="36"/>
        <v/>
      </c>
    </row>
    <row r="359" spans="1:7" x14ac:dyDescent="0.25">
      <c r="A359" s="86" t="str">
        <f t="shared" si="37"/>
        <v/>
      </c>
      <c r="B359" s="73" t="str">
        <f t="shared" si="38"/>
        <v/>
      </c>
      <c r="C359" s="66" t="str">
        <f t="shared" si="39"/>
        <v/>
      </c>
      <c r="D359" s="87" t="str">
        <f t="shared" si="40"/>
        <v/>
      </c>
      <c r="E359" s="87" t="str">
        <f t="shared" si="41"/>
        <v/>
      </c>
      <c r="F359" s="87" t="str">
        <f t="shared" si="35"/>
        <v/>
      </c>
      <c r="G359" s="66" t="str">
        <f t="shared" si="36"/>
        <v/>
      </c>
    </row>
    <row r="360" spans="1:7" x14ac:dyDescent="0.25">
      <c r="A360" s="86" t="str">
        <f t="shared" si="37"/>
        <v/>
      </c>
      <c r="B360" s="73" t="str">
        <f t="shared" si="38"/>
        <v/>
      </c>
      <c r="C360" s="66" t="str">
        <f t="shared" si="39"/>
        <v/>
      </c>
      <c r="D360" s="87" t="str">
        <f t="shared" si="40"/>
        <v/>
      </c>
      <c r="E360" s="87" t="str">
        <f t="shared" si="41"/>
        <v/>
      </c>
      <c r="F360" s="87" t="str">
        <f t="shared" si="35"/>
        <v/>
      </c>
      <c r="G360" s="66" t="str">
        <f t="shared" si="36"/>
        <v/>
      </c>
    </row>
    <row r="361" spans="1:7" x14ac:dyDescent="0.25">
      <c r="A361" s="86" t="str">
        <f t="shared" si="37"/>
        <v/>
      </c>
      <c r="B361" s="73" t="str">
        <f t="shared" si="38"/>
        <v/>
      </c>
      <c r="C361" s="66" t="str">
        <f t="shared" si="39"/>
        <v/>
      </c>
      <c r="D361" s="87" t="str">
        <f t="shared" si="40"/>
        <v/>
      </c>
      <c r="E361" s="87" t="str">
        <f t="shared" si="41"/>
        <v/>
      </c>
      <c r="F361" s="87" t="str">
        <f t="shared" si="35"/>
        <v/>
      </c>
      <c r="G361" s="66" t="str">
        <f t="shared" si="36"/>
        <v/>
      </c>
    </row>
    <row r="362" spans="1:7" x14ac:dyDescent="0.25">
      <c r="A362" s="86" t="str">
        <f t="shared" si="37"/>
        <v/>
      </c>
      <c r="B362" s="73" t="str">
        <f t="shared" si="38"/>
        <v/>
      </c>
      <c r="C362" s="66" t="str">
        <f t="shared" si="39"/>
        <v/>
      </c>
      <c r="D362" s="87" t="str">
        <f t="shared" si="40"/>
        <v/>
      </c>
      <c r="E362" s="87" t="str">
        <f t="shared" si="41"/>
        <v/>
      </c>
      <c r="F362" s="87" t="str">
        <f t="shared" si="35"/>
        <v/>
      </c>
      <c r="G362" s="66" t="str">
        <f t="shared" si="36"/>
        <v/>
      </c>
    </row>
    <row r="363" spans="1:7" x14ac:dyDescent="0.25">
      <c r="A363" s="86" t="str">
        <f t="shared" si="37"/>
        <v/>
      </c>
      <c r="B363" s="73" t="str">
        <f t="shared" si="38"/>
        <v/>
      </c>
      <c r="C363" s="66" t="str">
        <f t="shared" si="39"/>
        <v/>
      </c>
      <c r="D363" s="87" t="str">
        <f t="shared" si="40"/>
        <v/>
      </c>
      <c r="E363" s="87" t="str">
        <f t="shared" si="41"/>
        <v/>
      </c>
      <c r="F363" s="87" t="str">
        <f t="shared" si="35"/>
        <v/>
      </c>
      <c r="G363" s="66" t="str">
        <f t="shared" si="36"/>
        <v/>
      </c>
    </row>
    <row r="364" spans="1:7" x14ac:dyDescent="0.25">
      <c r="A364" s="86" t="str">
        <f t="shared" si="37"/>
        <v/>
      </c>
      <c r="B364" s="73" t="str">
        <f t="shared" si="38"/>
        <v/>
      </c>
      <c r="C364" s="66" t="str">
        <f t="shared" si="39"/>
        <v/>
      </c>
      <c r="D364" s="87" t="str">
        <f t="shared" si="40"/>
        <v/>
      </c>
      <c r="E364" s="87" t="str">
        <f t="shared" si="41"/>
        <v/>
      </c>
      <c r="F364" s="87" t="str">
        <f t="shared" si="35"/>
        <v/>
      </c>
      <c r="G364" s="66" t="str">
        <f t="shared" si="36"/>
        <v/>
      </c>
    </row>
    <row r="365" spans="1:7" x14ac:dyDescent="0.25">
      <c r="A365" s="86" t="str">
        <f t="shared" si="37"/>
        <v/>
      </c>
      <c r="B365" s="73" t="str">
        <f t="shared" si="38"/>
        <v/>
      </c>
      <c r="C365" s="66" t="str">
        <f t="shared" si="39"/>
        <v/>
      </c>
      <c r="D365" s="87" t="str">
        <f t="shared" si="40"/>
        <v/>
      </c>
      <c r="E365" s="87" t="str">
        <f t="shared" si="41"/>
        <v/>
      </c>
      <c r="F365" s="87" t="str">
        <f t="shared" si="35"/>
        <v/>
      </c>
      <c r="G365" s="66" t="str">
        <f t="shared" si="36"/>
        <v/>
      </c>
    </row>
    <row r="366" spans="1:7" x14ac:dyDescent="0.25">
      <c r="A366" s="86" t="str">
        <f t="shared" si="37"/>
        <v/>
      </c>
      <c r="B366" s="73" t="str">
        <f t="shared" si="38"/>
        <v/>
      </c>
      <c r="C366" s="66" t="str">
        <f t="shared" si="39"/>
        <v/>
      </c>
      <c r="D366" s="87" t="str">
        <f t="shared" si="40"/>
        <v/>
      </c>
      <c r="E366" s="87" t="str">
        <f t="shared" si="41"/>
        <v/>
      </c>
      <c r="F366" s="87" t="str">
        <f t="shared" si="35"/>
        <v/>
      </c>
      <c r="G366" s="66" t="str">
        <f t="shared" si="36"/>
        <v/>
      </c>
    </row>
    <row r="367" spans="1:7" x14ac:dyDescent="0.25">
      <c r="A367" s="86" t="str">
        <f t="shared" si="37"/>
        <v/>
      </c>
      <c r="B367" s="73" t="str">
        <f t="shared" si="38"/>
        <v/>
      </c>
      <c r="C367" s="66" t="str">
        <f t="shared" si="39"/>
        <v/>
      </c>
      <c r="D367" s="87" t="str">
        <f t="shared" si="40"/>
        <v/>
      </c>
      <c r="E367" s="87" t="str">
        <f t="shared" si="41"/>
        <v/>
      </c>
      <c r="F367" s="87" t="str">
        <f t="shared" si="35"/>
        <v/>
      </c>
      <c r="G367" s="66" t="str">
        <f t="shared" si="36"/>
        <v/>
      </c>
    </row>
    <row r="368" spans="1:7" x14ac:dyDescent="0.25">
      <c r="A368" s="86" t="str">
        <f t="shared" si="37"/>
        <v/>
      </c>
      <c r="B368" s="73" t="str">
        <f t="shared" si="38"/>
        <v/>
      </c>
      <c r="C368" s="66" t="str">
        <f t="shared" si="39"/>
        <v/>
      </c>
      <c r="D368" s="87" t="str">
        <f t="shared" si="40"/>
        <v/>
      </c>
      <c r="E368" s="87" t="str">
        <f t="shared" si="41"/>
        <v/>
      </c>
      <c r="F368" s="87" t="str">
        <f t="shared" si="35"/>
        <v/>
      </c>
      <c r="G368" s="66" t="str">
        <f t="shared" si="36"/>
        <v/>
      </c>
    </row>
    <row r="369" spans="1:7" x14ac:dyDescent="0.25">
      <c r="A369" s="86" t="str">
        <f t="shared" si="37"/>
        <v/>
      </c>
      <c r="B369" s="73" t="str">
        <f t="shared" si="38"/>
        <v/>
      </c>
      <c r="C369" s="66" t="str">
        <f t="shared" si="39"/>
        <v/>
      </c>
      <c r="D369" s="87" t="str">
        <f t="shared" si="40"/>
        <v/>
      </c>
      <c r="E369" s="87" t="str">
        <f t="shared" si="41"/>
        <v/>
      </c>
      <c r="F369" s="87" t="str">
        <f t="shared" si="35"/>
        <v/>
      </c>
      <c r="G369" s="66" t="str">
        <f t="shared" si="36"/>
        <v/>
      </c>
    </row>
    <row r="370" spans="1:7" x14ac:dyDescent="0.25">
      <c r="A370" s="86" t="str">
        <f t="shared" si="37"/>
        <v/>
      </c>
      <c r="B370" s="73" t="str">
        <f t="shared" si="38"/>
        <v/>
      </c>
      <c r="C370" s="66" t="str">
        <f t="shared" si="39"/>
        <v/>
      </c>
      <c r="D370" s="87" t="str">
        <f t="shared" si="40"/>
        <v/>
      </c>
      <c r="E370" s="87" t="str">
        <f t="shared" si="41"/>
        <v/>
      </c>
      <c r="F370" s="87" t="str">
        <f t="shared" si="35"/>
        <v/>
      </c>
      <c r="G370" s="66" t="str">
        <f t="shared" si="36"/>
        <v/>
      </c>
    </row>
    <row r="371" spans="1:7" x14ac:dyDescent="0.25">
      <c r="A371" s="86" t="str">
        <f t="shared" si="37"/>
        <v/>
      </c>
      <c r="B371" s="73" t="str">
        <f t="shared" si="38"/>
        <v/>
      </c>
      <c r="C371" s="66" t="str">
        <f t="shared" si="39"/>
        <v/>
      </c>
      <c r="D371" s="87" t="str">
        <f t="shared" si="40"/>
        <v/>
      </c>
      <c r="E371" s="87" t="str">
        <f t="shared" si="41"/>
        <v/>
      </c>
      <c r="F371" s="87" t="str">
        <f t="shared" si="35"/>
        <v/>
      </c>
      <c r="G371" s="66" t="str">
        <f t="shared" si="36"/>
        <v/>
      </c>
    </row>
    <row r="372" spans="1:7" x14ac:dyDescent="0.25">
      <c r="A372" s="86" t="str">
        <f t="shared" si="37"/>
        <v/>
      </c>
      <c r="B372" s="73" t="str">
        <f t="shared" si="38"/>
        <v/>
      </c>
      <c r="C372" s="66" t="str">
        <f t="shared" si="39"/>
        <v/>
      </c>
      <c r="D372" s="87" t="str">
        <f t="shared" si="40"/>
        <v/>
      </c>
      <c r="E372" s="87" t="str">
        <f t="shared" si="41"/>
        <v/>
      </c>
      <c r="F372" s="87" t="str">
        <f t="shared" si="35"/>
        <v/>
      </c>
      <c r="G372" s="66" t="str">
        <f t="shared" si="36"/>
        <v/>
      </c>
    </row>
    <row r="373" spans="1:7" x14ac:dyDescent="0.25">
      <c r="A373" s="86" t="str">
        <f t="shared" si="37"/>
        <v/>
      </c>
      <c r="B373" s="73" t="str">
        <f t="shared" si="38"/>
        <v/>
      </c>
      <c r="C373" s="66" t="str">
        <f t="shared" si="39"/>
        <v/>
      </c>
      <c r="D373" s="87" t="str">
        <f t="shared" si="40"/>
        <v/>
      </c>
      <c r="E373" s="87" t="str">
        <f t="shared" si="41"/>
        <v/>
      </c>
      <c r="F373" s="87" t="str">
        <f t="shared" si="35"/>
        <v/>
      </c>
      <c r="G373" s="66" t="str">
        <f t="shared" si="36"/>
        <v/>
      </c>
    </row>
    <row r="374" spans="1:7" x14ac:dyDescent="0.25">
      <c r="A374" s="86" t="str">
        <f t="shared" si="37"/>
        <v/>
      </c>
      <c r="B374" s="73" t="str">
        <f t="shared" si="38"/>
        <v/>
      </c>
      <c r="C374" s="66" t="str">
        <f t="shared" si="39"/>
        <v/>
      </c>
      <c r="D374" s="87" t="str">
        <f t="shared" si="40"/>
        <v/>
      </c>
      <c r="E374" s="87" t="str">
        <f t="shared" si="41"/>
        <v/>
      </c>
      <c r="F374" s="87" t="str">
        <f t="shared" si="35"/>
        <v/>
      </c>
      <c r="G374" s="66" t="str">
        <f t="shared" si="36"/>
        <v/>
      </c>
    </row>
    <row r="375" spans="1:7" x14ac:dyDescent="0.25">
      <c r="A375" s="86" t="str">
        <f t="shared" si="37"/>
        <v/>
      </c>
      <c r="B375" s="73" t="str">
        <f t="shared" si="38"/>
        <v/>
      </c>
      <c r="C375" s="66" t="str">
        <f t="shared" si="39"/>
        <v/>
      </c>
      <c r="D375" s="87" t="str">
        <f t="shared" si="40"/>
        <v/>
      </c>
      <c r="E375" s="87" t="str">
        <f t="shared" si="41"/>
        <v/>
      </c>
      <c r="F375" s="87" t="str">
        <f t="shared" si="35"/>
        <v/>
      </c>
      <c r="G375" s="66" t="str">
        <f t="shared" si="36"/>
        <v/>
      </c>
    </row>
    <row r="376" spans="1:7" x14ac:dyDescent="0.25">
      <c r="A376" s="86" t="str">
        <f t="shared" si="37"/>
        <v/>
      </c>
      <c r="B376" s="73" t="str">
        <f t="shared" si="38"/>
        <v/>
      </c>
      <c r="C376" s="66" t="str">
        <f t="shared" si="39"/>
        <v/>
      </c>
      <c r="D376" s="87" t="str">
        <f t="shared" si="40"/>
        <v/>
      </c>
      <c r="E376" s="87" t="str">
        <f t="shared" si="41"/>
        <v/>
      </c>
      <c r="F376" s="87" t="str">
        <f t="shared" si="35"/>
        <v/>
      </c>
      <c r="G376" s="66" t="str">
        <f t="shared" si="36"/>
        <v/>
      </c>
    </row>
    <row r="377" spans="1:7" x14ac:dyDescent="0.25">
      <c r="A377" s="86" t="str">
        <f t="shared" si="37"/>
        <v/>
      </c>
      <c r="B377" s="73" t="str">
        <f t="shared" si="38"/>
        <v/>
      </c>
      <c r="C377" s="66" t="str">
        <f t="shared" si="39"/>
        <v/>
      </c>
      <c r="D377" s="87" t="str">
        <f t="shared" si="40"/>
        <v/>
      </c>
      <c r="E377" s="87" t="str">
        <f t="shared" si="41"/>
        <v/>
      </c>
      <c r="F377" s="87" t="str">
        <f t="shared" si="35"/>
        <v/>
      </c>
      <c r="G377" s="66" t="str">
        <f t="shared" si="36"/>
        <v/>
      </c>
    </row>
    <row r="378" spans="1:7" x14ac:dyDescent="0.25">
      <c r="A378" s="86" t="str">
        <f t="shared" si="37"/>
        <v/>
      </c>
      <c r="B378" s="73" t="str">
        <f t="shared" si="38"/>
        <v/>
      </c>
      <c r="C378" s="66" t="str">
        <f t="shared" si="39"/>
        <v/>
      </c>
      <c r="D378" s="87" t="str">
        <f t="shared" si="40"/>
        <v/>
      </c>
      <c r="E378" s="87" t="str">
        <f t="shared" si="41"/>
        <v/>
      </c>
      <c r="F378" s="87" t="str">
        <f t="shared" si="35"/>
        <v/>
      </c>
      <c r="G378" s="66" t="str">
        <f t="shared" si="36"/>
        <v/>
      </c>
    </row>
    <row r="379" spans="1:7" x14ac:dyDescent="0.25">
      <c r="A379" s="86" t="str">
        <f t="shared" si="37"/>
        <v/>
      </c>
      <c r="B379" s="73" t="str">
        <f t="shared" si="38"/>
        <v/>
      </c>
      <c r="C379" s="66" t="str">
        <f t="shared" si="39"/>
        <v/>
      </c>
      <c r="D379" s="87" t="str">
        <f t="shared" si="40"/>
        <v/>
      </c>
      <c r="E379" s="87" t="str">
        <f t="shared" si="41"/>
        <v/>
      </c>
      <c r="F379" s="87" t="str">
        <f t="shared" si="35"/>
        <v/>
      </c>
      <c r="G379" s="66" t="str">
        <f t="shared" si="36"/>
        <v/>
      </c>
    </row>
    <row r="380" spans="1:7" x14ac:dyDescent="0.25">
      <c r="A380" s="86" t="str">
        <f t="shared" si="37"/>
        <v/>
      </c>
      <c r="B380" s="73" t="str">
        <f t="shared" si="38"/>
        <v/>
      </c>
      <c r="C380" s="66" t="str">
        <f t="shared" si="39"/>
        <v/>
      </c>
      <c r="D380" s="87" t="str">
        <f t="shared" si="40"/>
        <v/>
      </c>
      <c r="E380" s="87" t="str">
        <f t="shared" si="41"/>
        <v/>
      </c>
      <c r="F380" s="87" t="str">
        <f t="shared" si="35"/>
        <v/>
      </c>
      <c r="G380" s="66" t="str">
        <f t="shared" si="36"/>
        <v/>
      </c>
    </row>
    <row r="381" spans="1:7" x14ac:dyDescent="0.25">
      <c r="A381" s="86" t="str">
        <f t="shared" si="37"/>
        <v/>
      </c>
      <c r="B381" s="73" t="str">
        <f t="shared" si="38"/>
        <v/>
      </c>
      <c r="C381" s="66" t="str">
        <f t="shared" si="39"/>
        <v/>
      </c>
      <c r="D381" s="87" t="str">
        <f t="shared" si="40"/>
        <v/>
      </c>
      <c r="E381" s="87" t="str">
        <f t="shared" si="41"/>
        <v/>
      </c>
      <c r="F381" s="87" t="str">
        <f t="shared" si="35"/>
        <v/>
      </c>
      <c r="G381" s="66" t="str">
        <f t="shared" si="36"/>
        <v/>
      </c>
    </row>
    <row r="382" spans="1:7" x14ac:dyDescent="0.25">
      <c r="A382" s="86" t="str">
        <f t="shared" si="37"/>
        <v/>
      </c>
      <c r="B382" s="73" t="str">
        <f t="shared" si="38"/>
        <v/>
      </c>
      <c r="C382" s="66" t="str">
        <f t="shared" si="39"/>
        <v/>
      </c>
      <c r="D382" s="87" t="str">
        <f t="shared" si="40"/>
        <v/>
      </c>
      <c r="E382" s="87" t="str">
        <f t="shared" si="41"/>
        <v/>
      </c>
      <c r="F382" s="87" t="str">
        <f t="shared" si="35"/>
        <v/>
      </c>
      <c r="G382" s="66" t="str">
        <f t="shared" si="36"/>
        <v/>
      </c>
    </row>
    <row r="383" spans="1:7" x14ac:dyDescent="0.25">
      <c r="A383" s="86" t="str">
        <f t="shared" si="37"/>
        <v/>
      </c>
      <c r="B383" s="73" t="str">
        <f t="shared" si="38"/>
        <v/>
      </c>
      <c r="C383" s="66" t="str">
        <f t="shared" si="39"/>
        <v/>
      </c>
      <c r="D383" s="87" t="str">
        <f t="shared" si="40"/>
        <v/>
      </c>
      <c r="E383" s="87" t="str">
        <f t="shared" si="41"/>
        <v/>
      </c>
      <c r="F383" s="87" t="str">
        <f t="shared" si="35"/>
        <v/>
      </c>
      <c r="G383" s="66" t="str">
        <f t="shared" si="36"/>
        <v/>
      </c>
    </row>
    <row r="384" spans="1:7" x14ac:dyDescent="0.25">
      <c r="A384" s="86" t="str">
        <f t="shared" si="37"/>
        <v/>
      </c>
      <c r="B384" s="73" t="str">
        <f t="shared" si="38"/>
        <v/>
      </c>
      <c r="C384" s="66" t="str">
        <f t="shared" si="39"/>
        <v/>
      </c>
      <c r="D384" s="87" t="str">
        <f t="shared" si="40"/>
        <v/>
      </c>
      <c r="E384" s="87" t="str">
        <f t="shared" si="41"/>
        <v/>
      </c>
      <c r="F384" s="87" t="str">
        <f t="shared" si="35"/>
        <v/>
      </c>
      <c r="G384" s="66" t="str">
        <f t="shared" si="36"/>
        <v/>
      </c>
    </row>
    <row r="385" spans="1:7" x14ac:dyDescent="0.25">
      <c r="A385" s="86" t="str">
        <f t="shared" si="37"/>
        <v/>
      </c>
      <c r="B385" s="73" t="str">
        <f t="shared" si="38"/>
        <v/>
      </c>
      <c r="C385" s="66" t="str">
        <f t="shared" si="39"/>
        <v/>
      </c>
      <c r="D385" s="87" t="str">
        <f t="shared" si="40"/>
        <v/>
      </c>
      <c r="E385" s="87" t="str">
        <f t="shared" si="41"/>
        <v/>
      </c>
      <c r="F385" s="87" t="str">
        <f t="shared" si="35"/>
        <v/>
      </c>
      <c r="G385" s="66" t="str">
        <f t="shared" si="36"/>
        <v/>
      </c>
    </row>
    <row r="386" spans="1:7" x14ac:dyDescent="0.25">
      <c r="A386" s="86" t="str">
        <f t="shared" si="37"/>
        <v/>
      </c>
      <c r="B386" s="73" t="str">
        <f t="shared" si="38"/>
        <v/>
      </c>
      <c r="C386" s="66" t="str">
        <f t="shared" si="39"/>
        <v/>
      </c>
      <c r="D386" s="87" t="str">
        <f t="shared" si="40"/>
        <v/>
      </c>
      <c r="E386" s="87" t="str">
        <f t="shared" si="41"/>
        <v/>
      </c>
      <c r="F386" s="87" t="str">
        <f t="shared" si="35"/>
        <v/>
      </c>
      <c r="G386" s="66" t="str">
        <f t="shared" si="36"/>
        <v/>
      </c>
    </row>
    <row r="387" spans="1:7" x14ac:dyDescent="0.25">
      <c r="A387" s="86" t="str">
        <f t="shared" si="37"/>
        <v/>
      </c>
      <c r="B387" s="73" t="str">
        <f t="shared" si="38"/>
        <v/>
      </c>
      <c r="C387" s="66" t="str">
        <f t="shared" si="39"/>
        <v/>
      </c>
      <c r="D387" s="87" t="str">
        <f t="shared" si="40"/>
        <v/>
      </c>
      <c r="E387" s="87" t="str">
        <f t="shared" si="41"/>
        <v/>
      </c>
      <c r="F387" s="87" t="str">
        <f t="shared" si="35"/>
        <v/>
      </c>
      <c r="G387" s="66" t="str">
        <f t="shared" si="36"/>
        <v/>
      </c>
    </row>
    <row r="388" spans="1:7" x14ac:dyDescent="0.25">
      <c r="A388" s="86" t="str">
        <f t="shared" si="37"/>
        <v/>
      </c>
      <c r="B388" s="73" t="str">
        <f t="shared" si="38"/>
        <v/>
      </c>
      <c r="C388" s="66" t="str">
        <f t="shared" si="39"/>
        <v/>
      </c>
      <c r="D388" s="87" t="str">
        <f t="shared" si="40"/>
        <v/>
      </c>
      <c r="E388" s="87" t="str">
        <f t="shared" si="41"/>
        <v/>
      </c>
      <c r="F388" s="87" t="str">
        <f t="shared" si="35"/>
        <v/>
      </c>
      <c r="G388" s="66" t="str">
        <f t="shared" si="36"/>
        <v/>
      </c>
    </row>
    <row r="389" spans="1:7" x14ac:dyDescent="0.25">
      <c r="A389" s="86" t="str">
        <f t="shared" si="37"/>
        <v/>
      </c>
      <c r="B389" s="73" t="str">
        <f t="shared" si="38"/>
        <v/>
      </c>
      <c r="C389" s="66" t="str">
        <f t="shared" si="39"/>
        <v/>
      </c>
      <c r="D389" s="87" t="str">
        <f t="shared" si="40"/>
        <v/>
      </c>
      <c r="E389" s="87" t="str">
        <f t="shared" si="41"/>
        <v/>
      </c>
      <c r="F389" s="87" t="str">
        <f t="shared" si="35"/>
        <v/>
      </c>
      <c r="G389" s="66" t="str">
        <f t="shared" si="36"/>
        <v/>
      </c>
    </row>
    <row r="390" spans="1:7" x14ac:dyDescent="0.25">
      <c r="A390" s="86" t="str">
        <f t="shared" si="37"/>
        <v/>
      </c>
      <c r="B390" s="73" t="str">
        <f t="shared" si="38"/>
        <v/>
      </c>
      <c r="C390" s="66" t="str">
        <f t="shared" si="39"/>
        <v/>
      </c>
      <c r="D390" s="87" t="str">
        <f t="shared" si="40"/>
        <v/>
      </c>
      <c r="E390" s="87" t="str">
        <f t="shared" si="41"/>
        <v/>
      </c>
      <c r="F390" s="87" t="str">
        <f t="shared" si="35"/>
        <v/>
      </c>
      <c r="G390" s="66" t="str">
        <f t="shared" si="36"/>
        <v/>
      </c>
    </row>
    <row r="391" spans="1:7" x14ac:dyDescent="0.25">
      <c r="A391" s="86" t="str">
        <f t="shared" si="37"/>
        <v/>
      </c>
      <c r="B391" s="73" t="str">
        <f t="shared" si="38"/>
        <v/>
      </c>
      <c r="C391" s="66" t="str">
        <f t="shared" si="39"/>
        <v/>
      </c>
      <c r="D391" s="87" t="str">
        <f t="shared" si="40"/>
        <v/>
      </c>
      <c r="E391" s="87" t="str">
        <f t="shared" si="41"/>
        <v/>
      </c>
      <c r="F391" s="87" t="str">
        <f t="shared" si="35"/>
        <v/>
      </c>
      <c r="G391" s="66" t="str">
        <f t="shared" si="36"/>
        <v/>
      </c>
    </row>
    <row r="392" spans="1:7" x14ac:dyDescent="0.25">
      <c r="A392" s="86" t="str">
        <f t="shared" si="37"/>
        <v/>
      </c>
      <c r="B392" s="73" t="str">
        <f t="shared" si="38"/>
        <v/>
      </c>
      <c r="C392" s="66" t="str">
        <f t="shared" si="39"/>
        <v/>
      </c>
      <c r="D392" s="87" t="str">
        <f t="shared" si="40"/>
        <v/>
      </c>
      <c r="E392" s="87" t="str">
        <f t="shared" si="41"/>
        <v/>
      </c>
      <c r="F392" s="87" t="str">
        <f t="shared" si="35"/>
        <v/>
      </c>
      <c r="G392" s="66" t="str">
        <f t="shared" si="36"/>
        <v/>
      </c>
    </row>
    <row r="393" spans="1:7" x14ac:dyDescent="0.25">
      <c r="A393" s="86" t="str">
        <f t="shared" si="37"/>
        <v/>
      </c>
      <c r="B393" s="73" t="str">
        <f t="shared" si="38"/>
        <v/>
      </c>
      <c r="C393" s="66" t="str">
        <f t="shared" si="39"/>
        <v/>
      </c>
      <c r="D393" s="87" t="str">
        <f t="shared" si="40"/>
        <v/>
      </c>
      <c r="E393" s="87" t="str">
        <f t="shared" si="41"/>
        <v/>
      </c>
      <c r="F393" s="87" t="str">
        <f t="shared" si="35"/>
        <v/>
      </c>
      <c r="G393" s="66" t="str">
        <f t="shared" si="36"/>
        <v/>
      </c>
    </row>
    <row r="394" spans="1:7" x14ac:dyDescent="0.25">
      <c r="A394" s="86" t="str">
        <f t="shared" si="37"/>
        <v/>
      </c>
      <c r="B394" s="73" t="str">
        <f t="shared" si="38"/>
        <v/>
      </c>
      <c r="C394" s="66" t="str">
        <f t="shared" si="39"/>
        <v/>
      </c>
      <c r="D394" s="87" t="str">
        <f t="shared" si="40"/>
        <v/>
      </c>
      <c r="E394" s="87" t="str">
        <f t="shared" si="41"/>
        <v/>
      </c>
      <c r="F394" s="87" t="str">
        <f t="shared" si="35"/>
        <v/>
      </c>
      <c r="G394" s="66" t="str">
        <f t="shared" si="36"/>
        <v/>
      </c>
    </row>
    <row r="395" spans="1:7" x14ac:dyDescent="0.25">
      <c r="A395" s="86" t="str">
        <f t="shared" si="37"/>
        <v/>
      </c>
      <c r="B395" s="73" t="str">
        <f t="shared" si="38"/>
        <v/>
      </c>
      <c r="C395" s="66" t="str">
        <f t="shared" si="39"/>
        <v/>
      </c>
      <c r="D395" s="87" t="str">
        <f t="shared" si="40"/>
        <v/>
      </c>
      <c r="E395" s="87" t="str">
        <f t="shared" si="41"/>
        <v/>
      </c>
      <c r="F395" s="87" t="str">
        <f t="shared" si="35"/>
        <v/>
      </c>
      <c r="G395" s="66" t="str">
        <f t="shared" si="36"/>
        <v/>
      </c>
    </row>
    <row r="396" spans="1:7" x14ac:dyDescent="0.25">
      <c r="A396" s="86" t="str">
        <f t="shared" si="37"/>
        <v/>
      </c>
      <c r="B396" s="73" t="str">
        <f t="shared" si="38"/>
        <v/>
      </c>
      <c r="C396" s="66" t="str">
        <f t="shared" si="39"/>
        <v/>
      </c>
      <c r="D396" s="87" t="str">
        <f t="shared" si="40"/>
        <v/>
      </c>
      <c r="E396" s="87" t="str">
        <f t="shared" si="41"/>
        <v/>
      </c>
      <c r="F396" s="87" t="str">
        <f t="shared" si="35"/>
        <v/>
      </c>
      <c r="G396" s="66" t="str">
        <f t="shared" si="36"/>
        <v/>
      </c>
    </row>
    <row r="397" spans="1:7" x14ac:dyDescent="0.25">
      <c r="A397" s="86" t="str">
        <f t="shared" si="37"/>
        <v/>
      </c>
      <c r="B397" s="73" t="str">
        <f t="shared" si="38"/>
        <v/>
      </c>
      <c r="C397" s="66" t="str">
        <f t="shared" si="39"/>
        <v/>
      </c>
      <c r="D397" s="87" t="str">
        <f t="shared" si="40"/>
        <v/>
      </c>
      <c r="E397" s="87" t="str">
        <f t="shared" si="41"/>
        <v/>
      </c>
      <c r="F397" s="87" t="str">
        <f t="shared" si="35"/>
        <v/>
      </c>
      <c r="G397" s="66" t="str">
        <f t="shared" si="36"/>
        <v/>
      </c>
    </row>
    <row r="398" spans="1:7" x14ac:dyDescent="0.25">
      <c r="A398" s="86" t="str">
        <f t="shared" si="37"/>
        <v/>
      </c>
      <c r="B398" s="73" t="str">
        <f t="shared" si="38"/>
        <v/>
      </c>
      <c r="C398" s="66" t="str">
        <f t="shared" si="39"/>
        <v/>
      </c>
      <c r="D398" s="87" t="str">
        <f t="shared" si="40"/>
        <v/>
      </c>
      <c r="E398" s="87" t="str">
        <f t="shared" si="41"/>
        <v/>
      </c>
      <c r="F398" s="87" t="str">
        <f t="shared" si="35"/>
        <v/>
      </c>
      <c r="G398" s="66" t="str">
        <f t="shared" si="36"/>
        <v/>
      </c>
    </row>
    <row r="399" spans="1:7" x14ac:dyDescent="0.25">
      <c r="A399" s="86" t="str">
        <f t="shared" si="37"/>
        <v/>
      </c>
      <c r="B399" s="73" t="str">
        <f t="shared" si="38"/>
        <v/>
      </c>
      <c r="C399" s="66" t="str">
        <f t="shared" si="39"/>
        <v/>
      </c>
      <c r="D399" s="87" t="str">
        <f t="shared" si="40"/>
        <v/>
      </c>
      <c r="E399" s="87" t="str">
        <f t="shared" si="41"/>
        <v/>
      </c>
      <c r="F399" s="87" t="str">
        <f t="shared" si="35"/>
        <v/>
      </c>
      <c r="G399" s="66" t="str">
        <f t="shared" si="36"/>
        <v/>
      </c>
    </row>
    <row r="400" spans="1:7" x14ac:dyDescent="0.25">
      <c r="A400" s="86" t="str">
        <f t="shared" si="37"/>
        <v/>
      </c>
      <c r="B400" s="73" t="str">
        <f t="shared" si="38"/>
        <v/>
      </c>
      <c r="C400" s="66" t="str">
        <f t="shared" si="39"/>
        <v/>
      </c>
      <c r="D400" s="87" t="str">
        <f t="shared" si="40"/>
        <v/>
      </c>
      <c r="E400" s="87" t="str">
        <f t="shared" si="41"/>
        <v/>
      </c>
      <c r="F400" s="87" t="str">
        <f t="shared" ref="F400:F463" si="42">IF(B400="","",SUM(D400:E400))</f>
        <v/>
      </c>
      <c r="G400" s="66" t="str">
        <f t="shared" ref="G400:G463" si="43">IF(B400="","",SUM(C400)-SUM(E400))</f>
        <v/>
      </c>
    </row>
    <row r="401" spans="1:7" x14ac:dyDescent="0.25">
      <c r="A401" s="86" t="str">
        <f t="shared" ref="A401:A464" si="44">IF(B401="","",EDATE(A400,1))</f>
        <v/>
      </c>
      <c r="B401" s="73" t="str">
        <f t="shared" ref="B401:B464" si="45">IF(B400="","",IF(SUM(B400)+1&lt;=$E$7,SUM(B400)+1,""))</f>
        <v/>
      </c>
      <c r="C401" s="66" t="str">
        <f t="shared" ref="C401:C464" si="46">IF(B401="","",G400)</f>
        <v/>
      </c>
      <c r="D401" s="87" t="str">
        <f t="shared" ref="D401:D464" si="47">IF(B401="","",IPMT($E$11/12,B401,$E$7,-$E$8,$E$9,0))</f>
        <v/>
      </c>
      <c r="E401" s="87" t="str">
        <f t="shared" ref="E401:E464" si="48">IF(B401="","",PPMT($E$11/12,B401,$E$7,-$E$8,$E$9,0))</f>
        <v/>
      </c>
      <c r="F401" s="87" t="str">
        <f t="shared" si="42"/>
        <v/>
      </c>
      <c r="G401" s="66" t="str">
        <f t="shared" si="43"/>
        <v/>
      </c>
    </row>
    <row r="402" spans="1:7" x14ac:dyDescent="0.25">
      <c r="A402" s="86" t="str">
        <f t="shared" si="44"/>
        <v/>
      </c>
      <c r="B402" s="73" t="str">
        <f t="shared" si="45"/>
        <v/>
      </c>
      <c r="C402" s="66" t="str">
        <f t="shared" si="46"/>
        <v/>
      </c>
      <c r="D402" s="87" t="str">
        <f t="shared" si="47"/>
        <v/>
      </c>
      <c r="E402" s="87" t="str">
        <f t="shared" si="48"/>
        <v/>
      </c>
      <c r="F402" s="87" t="str">
        <f t="shared" si="42"/>
        <v/>
      </c>
      <c r="G402" s="66" t="str">
        <f t="shared" si="43"/>
        <v/>
      </c>
    </row>
    <row r="403" spans="1:7" x14ac:dyDescent="0.25">
      <c r="A403" s="86" t="str">
        <f t="shared" si="44"/>
        <v/>
      </c>
      <c r="B403" s="73" t="str">
        <f t="shared" si="45"/>
        <v/>
      </c>
      <c r="C403" s="66" t="str">
        <f t="shared" si="46"/>
        <v/>
      </c>
      <c r="D403" s="87" t="str">
        <f t="shared" si="47"/>
        <v/>
      </c>
      <c r="E403" s="87" t="str">
        <f t="shared" si="48"/>
        <v/>
      </c>
      <c r="F403" s="87" t="str">
        <f t="shared" si="42"/>
        <v/>
      </c>
      <c r="G403" s="66" t="str">
        <f t="shared" si="43"/>
        <v/>
      </c>
    </row>
    <row r="404" spans="1:7" x14ac:dyDescent="0.25">
      <c r="A404" s="86" t="str">
        <f t="shared" si="44"/>
        <v/>
      </c>
      <c r="B404" s="73" t="str">
        <f t="shared" si="45"/>
        <v/>
      </c>
      <c r="C404" s="66" t="str">
        <f t="shared" si="46"/>
        <v/>
      </c>
      <c r="D404" s="87" t="str">
        <f t="shared" si="47"/>
        <v/>
      </c>
      <c r="E404" s="87" t="str">
        <f t="shared" si="48"/>
        <v/>
      </c>
      <c r="F404" s="87" t="str">
        <f t="shared" si="42"/>
        <v/>
      </c>
      <c r="G404" s="66" t="str">
        <f t="shared" si="43"/>
        <v/>
      </c>
    </row>
    <row r="405" spans="1:7" x14ac:dyDescent="0.25">
      <c r="A405" s="86" t="str">
        <f t="shared" si="44"/>
        <v/>
      </c>
      <c r="B405" s="73" t="str">
        <f t="shared" si="45"/>
        <v/>
      </c>
      <c r="C405" s="66" t="str">
        <f t="shared" si="46"/>
        <v/>
      </c>
      <c r="D405" s="87" t="str">
        <f t="shared" si="47"/>
        <v/>
      </c>
      <c r="E405" s="87" t="str">
        <f t="shared" si="48"/>
        <v/>
      </c>
      <c r="F405" s="87" t="str">
        <f t="shared" si="42"/>
        <v/>
      </c>
      <c r="G405" s="66" t="str">
        <f t="shared" si="43"/>
        <v/>
      </c>
    </row>
    <row r="406" spans="1:7" x14ac:dyDescent="0.25">
      <c r="A406" s="86" t="str">
        <f t="shared" si="44"/>
        <v/>
      </c>
      <c r="B406" s="73" t="str">
        <f t="shared" si="45"/>
        <v/>
      </c>
      <c r="C406" s="66" t="str">
        <f t="shared" si="46"/>
        <v/>
      </c>
      <c r="D406" s="87" t="str">
        <f t="shared" si="47"/>
        <v/>
      </c>
      <c r="E406" s="87" t="str">
        <f t="shared" si="48"/>
        <v/>
      </c>
      <c r="F406" s="87" t="str">
        <f t="shared" si="42"/>
        <v/>
      </c>
      <c r="G406" s="66" t="str">
        <f t="shared" si="43"/>
        <v/>
      </c>
    </row>
    <row r="407" spans="1:7" x14ac:dyDescent="0.25">
      <c r="A407" s="86" t="str">
        <f t="shared" si="44"/>
        <v/>
      </c>
      <c r="B407" s="73" t="str">
        <f t="shared" si="45"/>
        <v/>
      </c>
      <c r="C407" s="66" t="str">
        <f t="shared" si="46"/>
        <v/>
      </c>
      <c r="D407" s="87" t="str">
        <f t="shared" si="47"/>
        <v/>
      </c>
      <c r="E407" s="87" t="str">
        <f t="shared" si="48"/>
        <v/>
      </c>
      <c r="F407" s="87" t="str">
        <f t="shared" si="42"/>
        <v/>
      </c>
      <c r="G407" s="66" t="str">
        <f t="shared" si="43"/>
        <v/>
      </c>
    </row>
    <row r="408" spans="1:7" x14ac:dyDescent="0.25">
      <c r="A408" s="86" t="str">
        <f t="shared" si="44"/>
        <v/>
      </c>
      <c r="B408" s="73" t="str">
        <f t="shared" si="45"/>
        <v/>
      </c>
      <c r="C408" s="66" t="str">
        <f t="shared" si="46"/>
        <v/>
      </c>
      <c r="D408" s="87" t="str">
        <f t="shared" si="47"/>
        <v/>
      </c>
      <c r="E408" s="87" t="str">
        <f t="shared" si="48"/>
        <v/>
      </c>
      <c r="F408" s="87" t="str">
        <f t="shared" si="42"/>
        <v/>
      </c>
      <c r="G408" s="66" t="str">
        <f t="shared" si="43"/>
        <v/>
      </c>
    </row>
    <row r="409" spans="1:7" x14ac:dyDescent="0.25">
      <c r="A409" s="86" t="str">
        <f t="shared" si="44"/>
        <v/>
      </c>
      <c r="B409" s="73" t="str">
        <f t="shared" si="45"/>
        <v/>
      </c>
      <c r="C409" s="66" t="str">
        <f t="shared" si="46"/>
        <v/>
      </c>
      <c r="D409" s="87" t="str">
        <f t="shared" si="47"/>
        <v/>
      </c>
      <c r="E409" s="87" t="str">
        <f t="shared" si="48"/>
        <v/>
      </c>
      <c r="F409" s="87" t="str">
        <f t="shared" si="42"/>
        <v/>
      </c>
      <c r="G409" s="66" t="str">
        <f t="shared" si="43"/>
        <v/>
      </c>
    </row>
    <row r="410" spans="1:7" x14ac:dyDescent="0.25">
      <c r="A410" s="86" t="str">
        <f t="shared" si="44"/>
        <v/>
      </c>
      <c r="B410" s="73" t="str">
        <f t="shared" si="45"/>
        <v/>
      </c>
      <c r="C410" s="66" t="str">
        <f t="shared" si="46"/>
        <v/>
      </c>
      <c r="D410" s="87" t="str">
        <f t="shared" si="47"/>
        <v/>
      </c>
      <c r="E410" s="87" t="str">
        <f t="shared" si="48"/>
        <v/>
      </c>
      <c r="F410" s="87" t="str">
        <f t="shared" si="42"/>
        <v/>
      </c>
      <c r="G410" s="66" t="str">
        <f t="shared" si="43"/>
        <v/>
      </c>
    </row>
    <row r="411" spans="1:7" x14ac:dyDescent="0.25">
      <c r="A411" s="86" t="str">
        <f t="shared" si="44"/>
        <v/>
      </c>
      <c r="B411" s="73" t="str">
        <f t="shared" si="45"/>
        <v/>
      </c>
      <c r="C411" s="66" t="str">
        <f t="shared" si="46"/>
        <v/>
      </c>
      <c r="D411" s="87" t="str">
        <f t="shared" si="47"/>
        <v/>
      </c>
      <c r="E411" s="87" t="str">
        <f t="shared" si="48"/>
        <v/>
      </c>
      <c r="F411" s="87" t="str">
        <f t="shared" si="42"/>
        <v/>
      </c>
      <c r="G411" s="66" t="str">
        <f t="shared" si="43"/>
        <v/>
      </c>
    </row>
    <row r="412" spans="1:7" x14ac:dyDescent="0.25">
      <c r="A412" s="86" t="str">
        <f t="shared" si="44"/>
        <v/>
      </c>
      <c r="B412" s="73" t="str">
        <f t="shared" si="45"/>
        <v/>
      </c>
      <c r="C412" s="66" t="str">
        <f t="shared" si="46"/>
        <v/>
      </c>
      <c r="D412" s="87" t="str">
        <f t="shared" si="47"/>
        <v/>
      </c>
      <c r="E412" s="87" t="str">
        <f t="shared" si="48"/>
        <v/>
      </c>
      <c r="F412" s="87" t="str">
        <f t="shared" si="42"/>
        <v/>
      </c>
      <c r="G412" s="66" t="str">
        <f t="shared" si="43"/>
        <v/>
      </c>
    </row>
    <row r="413" spans="1:7" x14ac:dyDescent="0.25">
      <c r="A413" s="86" t="str">
        <f t="shared" si="44"/>
        <v/>
      </c>
      <c r="B413" s="73" t="str">
        <f t="shared" si="45"/>
        <v/>
      </c>
      <c r="C413" s="66" t="str">
        <f t="shared" si="46"/>
        <v/>
      </c>
      <c r="D413" s="87" t="str">
        <f t="shared" si="47"/>
        <v/>
      </c>
      <c r="E413" s="87" t="str">
        <f t="shared" si="48"/>
        <v/>
      </c>
      <c r="F413" s="87" t="str">
        <f t="shared" si="42"/>
        <v/>
      </c>
      <c r="G413" s="66" t="str">
        <f t="shared" si="43"/>
        <v/>
      </c>
    </row>
    <row r="414" spans="1:7" x14ac:dyDescent="0.25">
      <c r="A414" s="86" t="str">
        <f t="shared" si="44"/>
        <v/>
      </c>
      <c r="B414" s="73" t="str">
        <f t="shared" si="45"/>
        <v/>
      </c>
      <c r="C414" s="66" t="str">
        <f t="shared" si="46"/>
        <v/>
      </c>
      <c r="D414" s="87" t="str">
        <f t="shared" si="47"/>
        <v/>
      </c>
      <c r="E414" s="87" t="str">
        <f t="shared" si="48"/>
        <v/>
      </c>
      <c r="F414" s="87" t="str">
        <f t="shared" si="42"/>
        <v/>
      </c>
      <c r="G414" s="66" t="str">
        <f t="shared" si="43"/>
        <v/>
      </c>
    </row>
    <row r="415" spans="1:7" x14ac:dyDescent="0.25">
      <c r="A415" s="86" t="str">
        <f t="shared" si="44"/>
        <v/>
      </c>
      <c r="B415" s="73" t="str">
        <f t="shared" si="45"/>
        <v/>
      </c>
      <c r="C415" s="66" t="str">
        <f t="shared" si="46"/>
        <v/>
      </c>
      <c r="D415" s="87" t="str">
        <f t="shared" si="47"/>
        <v/>
      </c>
      <c r="E415" s="87" t="str">
        <f t="shared" si="48"/>
        <v/>
      </c>
      <c r="F415" s="87" t="str">
        <f t="shared" si="42"/>
        <v/>
      </c>
      <c r="G415" s="66" t="str">
        <f t="shared" si="43"/>
        <v/>
      </c>
    </row>
    <row r="416" spans="1:7" x14ac:dyDescent="0.25">
      <c r="A416" s="86" t="str">
        <f t="shared" si="44"/>
        <v/>
      </c>
      <c r="B416" s="73" t="str">
        <f t="shared" si="45"/>
        <v/>
      </c>
      <c r="C416" s="66" t="str">
        <f t="shared" si="46"/>
        <v/>
      </c>
      <c r="D416" s="87" t="str">
        <f t="shared" si="47"/>
        <v/>
      </c>
      <c r="E416" s="87" t="str">
        <f t="shared" si="48"/>
        <v/>
      </c>
      <c r="F416" s="87" t="str">
        <f t="shared" si="42"/>
        <v/>
      </c>
      <c r="G416" s="66" t="str">
        <f t="shared" si="43"/>
        <v/>
      </c>
    </row>
    <row r="417" spans="1:7" x14ac:dyDescent="0.25">
      <c r="A417" s="86" t="str">
        <f t="shared" si="44"/>
        <v/>
      </c>
      <c r="B417" s="73" t="str">
        <f t="shared" si="45"/>
        <v/>
      </c>
      <c r="C417" s="66" t="str">
        <f t="shared" si="46"/>
        <v/>
      </c>
      <c r="D417" s="87" t="str">
        <f t="shared" si="47"/>
        <v/>
      </c>
      <c r="E417" s="87" t="str">
        <f t="shared" si="48"/>
        <v/>
      </c>
      <c r="F417" s="87" t="str">
        <f t="shared" si="42"/>
        <v/>
      </c>
      <c r="G417" s="66" t="str">
        <f t="shared" si="43"/>
        <v/>
      </c>
    </row>
    <row r="418" spans="1:7" x14ac:dyDescent="0.25">
      <c r="A418" s="86" t="str">
        <f t="shared" si="44"/>
        <v/>
      </c>
      <c r="B418" s="73" t="str">
        <f t="shared" si="45"/>
        <v/>
      </c>
      <c r="C418" s="66" t="str">
        <f t="shared" si="46"/>
        <v/>
      </c>
      <c r="D418" s="87" t="str">
        <f t="shared" si="47"/>
        <v/>
      </c>
      <c r="E418" s="87" t="str">
        <f t="shared" si="48"/>
        <v/>
      </c>
      <c r="F418" s="87" t="str">
        <f t="shared" si="42"/>
        <v/>
      </c>
      <c r="G418" s="66" t="str">
        <f t="shared" si="43"/>
        <v/>
      </c>
    </row>
    <row r="419" spans="1:7" x14ac:dyDescent="0.25">
      <c r="A419" s="86" t="str">
        <f t="shared" si="44"/>
        <v/>
      </c>
      <c r="B419" s="73" t="str">
        <f t="shared" si="45"/>
        <v/>
      </c>
      <c r="C419" s="66" t="str">
        <f t="shared" si="46"/>
        <v/>
      </c>
      <c r="D419" s="87" t="str">
        <f t="shared" si="47"/>
        <v/>
      </c>
      <c r="E419" s="87" t="str">
        <f t="shared" si="48"/>
        <v/>
      </c>
      <c r="F419" s="87" t="str">
        <f t="shared" si="42"/>
        <v/>
      </c>
      <c r="G419" s="66" t="str">
        <f t="shared" si="43"/>
        <v/>
      </c>
    </row>
    <row r="420" spans="1:7" x14ac:dyDescent="0.25">
      <c r="A420" s="86" t="str">
        <f t="shared" si="44"/>
        <v/>
      </c>
      <c r="B420" s="73" t="str">
        <f t="shared" si="45"/>
        <v/>
      </c>
      <c r="C420" s="66" t="str">
        <f t="shared" si="46"/>
        <v/>
      </c>
      <c r="D420" s="87" t="str">
        <f t="shared" si="47"/>
        <v/>
      </c>
      <c r="E420" s="87" t="str">
        <f t="shared" si="48"/>
        <v/>
      </c>
      <c r="F420" s="87" t="str">
        <f t="shared" si="42"/>
        <v/>
      </c>
      <c r="G420" s="66" t="str">
        <f t="shared" si="43"/>
        <v/>
      </c>
    </row>
    <row r="421" spans="1:7" x14ac:dyDescent="0.25">
      <c r="A421" s="86" t="str">
        <f t="shared" si="44"/>
        <v/>
      </c>
      <c r="B421" s="73" t="str">
        <f t="shared" si="45"/>
        <v/>
      </c>
      <c r="C421" s="66" t="str">
        <f t="shared" si="46"/>
        <v/>
      </c>
      <c r="D421" s="87" t="str">
        <f t="shared" si="47"/>
        <v/>
      </c>
      <c r="E421" s="87" t="str">
        <f t="shared" si="48"/>
        <v/>
      </c>
      <c r="F421" s="87" t="str">
        <f t="shared" si="42"/>
        <v/>
      </c>
      <c r="G421" s="66" t="str">
        <f t="shared" si="43"/>
        <v/>
      </c>
    </row>
    <row r="422" spans="1:7" x14ac:dyDescent="0.25">
      <c r="A422" s="86" t="str">
        <f t="shared" si="44"/>
        <v/>
      </c>
      <c r="B422" s="73" t="str">
        <f t="shared" si="45"/>
        <v/>
      </c>
      <c r="C422" s="66" t="str">
        <f t="shared" si="46"/>
        <v/>
      </c>
      <c r="D422" s="87" t="str">
        <f t="shared" si="47"/>
        <v/>
      </c>
      <c r="E422" s="87" t="str">
        <f t="shared" si="48"/>
        <v/>
      </c>
      <c r="F422" s="87" t="str">
        <f t="shared" si="42"/>
        <v/>
      </c>
      <c r="G422" s="66" t="str">
        <f t="shared" si="43"/>
        <v/>
      </c>
    </row>
    <row r="423" spans="1:7" x14ac:dyDescent="0.25">
      <c r="A423" s="86" t="str">
        <f t="shared" si="44"/>
        <v/>
      </c>
      <c r="B423" s="73" t="str">
        <f t="shared" si="45"/>
        <v/>
      </c>
      <c r="C423" s="66" t="str">
        <f t="shared" si="46"/>
        <v/>
      </c>
      <c r="D423" s="87" t="str">
        <f t="shared" si="47"/>
        <v/>
      </c>
      <c r="E423" s="87" t="str">
        <f t="shared" si="48"/>
        <v/>
      </c>
      <c r="F423" s="87" t="str">
        <f t="shared" si="42"/>
        <v/>
      </c>
      <c r="G423" s="66" t="str">
        <f t="shared" si="43"/>
        <v/>
      </c>
    </row>
    <row r="424" spans="1:7" x14ac:dyDescent="0.25">
      <c r="A424" s="86" t="str">
        <f t="shared" si="44"/>
        <v/>
      </c>
      <c r="B424" s="73" t="str">
        <f t="shared" si="45"/>
        <v/>
      </c>
      <c r="C424" s="66" t="str">
        <f t="shared" si="46"/>
        <v/>
      </c>
      <c r="D424" s="87" t="str">
        <f t="shared" si="47"/>
        <v/>
      </c>
      <c r="E424" s="87" t="str">
        <f t="shared" si="48"/>
        <v/>
      </c>
      <c r="F424" s="87" t="str">
        <f t="shared" si="42"/>
        <v/>
      </c>
      <c r="G424" s="66" t="str">
        <f t="shared" si="43"/>
        <v/>
      </c>
    </row>
    <row r="425" spans="1:7" x14ac:dyDescent="0.25">
      <c r="A425" s="86" t="str">
        <f t="shared" si="44"/>
        <v/>
      </c>
      <c r="B425" s="73" t="str">
        <f t="shared" si="45"/>
        <v/>
      </c>
      <c r="C425" s="66" t="str">
        <f t="shared" si="46"/>
        <v/>
      </c>
      <c r="D425" s="87" t="str">
        <f t="shared" si="47"/>
        <v/>
      </c>
      <c r="E425" s="87" t="str">
        <f t="shared" si="48"/>
        <v/>
      </c>
      <c r="F425" s="87" t="str">
        <f t="shared" si="42"/>
        <v/>
      </c>
      <c r="G425" s="66" t="str">
        <f t="shared" si="43"/>
        <v/>
      </c>
    </row>
    <row r="426" spans="1:7" x14ac:dyDescent="0.25">
      <c r="A426" s="86" t="str">
        <f t="shared" si="44"/>
        <v/>
      </c>
      <c r="B426" s="73" t="str">
        <f t="shared" si="45"/>
        <v/>
      </c>
      <c r="C426" s="66" t="str">
        <f t="shared" si="46"/>
        <v/>
      </c>
      <c r="D426" s="87" t="str">
        <f t="shared" si="47"/>
        <v/>
      </c>
      <c r="E426" s="87" t="str">
        <f t="shared" si="48"/>
        <v/>
      </c>
      <c r="F426" s="87" t="str">
        <f t="shared" si="42"/>
        <v/>
      </c>
      <c r="G426" s="66" t="str">
        <f t="shared" si="43"/>
        <v/>
      </c>
    </row>
    <row r="427" spans="1:7" x14ac:dyDescent="0.25">
      <c r="A427" s="86" t="str">
        <f t="shared" si="44"/>
        <v/>
      </c>
      <c r="B427" s="73" t="str">
        <f t="shared" si="45"/>
        <v/>
      </c>
      <c r="C427" s="66" t="str">
        <f t="shared" si="46"/>
        <v/>
      </c>
      <c r="D427" s="87" t="str">
        <f t="shared" si="47"/>
        <v/>
      </c>
      <c r="E427" s="87" t="str">
        <f t="shared" si="48"/>
        <v/>
      </c>
      <c r="F427" s="87" t="str">
        <f t="shared" si="42"/>
        <v/>
      </c>
      <c r="G427" s="66" t="str">
        <f t="shared" si="43"/>
        <v/>
      </c>
    </row>
    <row r="428" spans="1:7" x14ac:dyDescent="0.25">
      <c r="A428" s="86" t="str">
        <f t="shared" si="44"/>
        <v/>
      </c>
      <c r="B428" s="73" t="str">
        <f t="shared" si="45"/>
        <v/>
      </c>
      <c r="C428" s="66" t="str">
        <f t="shared" si="46"/>
        <v/>
      </c>
      <c r="D428" s="87" t="str">
        <f t="shared" si="47"/>
        <v/>
      </c>
      <c r="E428" s="87" t="str">
        <f t="shared" si="48"/>
        <v/>
      </c>
      <c r="F428" s="87" t="str">
        <f t="shared" si="42"/>
        <v/>
      </c>
      <c r="G428" s="66" t="str">
        <f t="shared" si="43"/>
        <v/>
      </c>
    </row>
    <row r="429" spans="1:7" x14ac:dyDescent="0.25">
      <c r="A429" s="86" t="str">
        <f t="shared" si="44"/>
        <v/>
      </c>
      <c r="B429" s="73" t="str">
        <f t="shared" si="45"/>
        <v/>
      </c>
      <c r="C429" s="66" t="str">
        <f t="shared" si="46"/>
        <v/>
      </c>
      <c r="D429" s="87" t="str">
        <f t="shared" si="47"/>
        <v/>
      </c>
      <c r="E429" s="87" t="str">
        <f t="shared" si="48"/>
        <v/>
      </c>
      <c r="F429" s="87" t="str">
        <f t="shared" si="42"/>
        <v/>
      </c>
      <c r="G429" s="66" t="str">
        <f t="shared" si="43"/>
        <v/>
      </c>
    </row>
    <row r="430" spans="1:7" x14ac:dyDescent="0.25">
      <c r="A430" s="86" t="str">
        <f t="shared" si="44"/>
        <v/>
      </c>
      <c r="B430" s="73" t="str">
        <f t="shared" si="45"/>
        <v/>
      </c>
      <c r="C430" s="66" t="str">
        <f t="shared" si="46"/>
        <v/>
      </c>
      <c r="D430" s="87" t="str">
        <f t="shared" si="47"/>
        <v/>
      </c>
      <c r="E430" s="87" t="str">
        <f t="shared" si="48"/>
        <v/>
      </c>
      <c r="F430" s="87" t="str">
        <f t="shared" si="42"/>
        <v/>
      </c>
      <c r="G430" s="66" t="str">
        <f t="shared" si="43"/>
        <v/>
      </c>
    </row>
    <row r="431" spans="1:7" x14ac:dyDescent="0.25">
      <c r="A431" s="86" t="str">
        <f t="shared" si="44"/>
        <v/>
      </c>
      <c r="B431" s="73" t="str">
        <f t="shared" si="45"/>
        <v/>
      </c>
      <c r="C431" s="66" t="str">
        <f t="shared" si="46"/>
        <v/>
      </c>
      <c r="D431" s="87" t="str">
        <f t="shared" si="47"/>
        <v/>
      </c>
      <c r="E431" s="87" t="str">
        <f t="shared" si="48"/>
        <v/>
      </c>
      <c r="F431" s="87" t="str">
        <f t="shared" si="42"/>
        <v/>
      </c>
      <c r="G431" s="66" t="str">
        <f t="shared" si="43"/>
        <v/>
      </c>
    </row>
    <row r="432" spans="1:7" x14ac:dyDescent="0.25">
      <c r="A432" s="86" t="str">
        <f t="shared" si="44"/>
        <v/>
      </c>
      <c r="B432" s="73" t="str">
        <f t="shared" si="45"/>
        <v/>
      </c>
      <c r="C432" s="66" t="str">
        <f t="shared" si="46"/>
        <v/>
      </c>
      <c r="D432" s="87" t="str">
        <f t="shared" si="47"/>
        <v/>
      </c>
      <c r="E432" s="87" t="str">
        <f t="shared" si="48"/>
        <v/>
      </c>
      <c r="F432" s="87" t="str">
        <f t="shared" si="42"/>
        <v/>
      </c>
      <c r="G432" s="66" t="str">
        <f t="shared" si="43"/>
        <v/>
      </c>
    </row>
    <row r="433" spans="1:7" x14ac:dyDescent="0.25">
      <c r="A433" s="86" t="str">
        <f t="shared" si="44"/>
        <v/>
      </c>
      <c r="B433" s="73" t="str">
        <f t="shared" si="45"/>
        <v/>
      </c>
      <c r="C433" s="66" t="str">
        <f t="shared" si="46"/>
        <v/>
      </c>
      <c r="D433" s="87" t="str">
        <f t="shared" si="47"/>
        <v/>
      </c>
      <c r="E433" s="87" t="str">
        <f t="shared" si="48"/>
        <v/>
      </c>
      <c r="F433" s="87" t="str">
        <f t="shared" si="42"/>
        <v/>
      </c>
      <c r="G433" s="66" t="str">
        <f t="shared" si="43"/>
        <v/>
      </c>
    </row>
    <row r="434" spans="1:7" x14ac:dyDescent="0.25">
      <c r="A434" s="86" t="str">
        <f t="shared" si="44"/>
        <v/>
      </c>
      <c r="B434" s="73" t="str">
        <f t="shared" si="45"/>
        <v/>
      </c>
      <c r="C434" s="66" t="str">
        <f t="shared" si="46"/>
        <v/>
      </c>
      <c r="D434" s="87" t="str">
        <f t="shared" si="47"/>
        <v/>
      </c>
      <c r="E434" s="87" t="str">
        <f t="shared" si="48"/>
        <v/>
      </c>
      <c r="F434" s="87" t="str">
        <f t="shared" si="42"/>
        <v/>
      </c>
      <c r="G434" s="66" t="str">
        <f t="shared" si="43"/>
        <v/>
      </c>
    </row>
    <row r="435" spans="1:7" x14ac:dyDescent="0.25">
      <c r="A435" s="86" t="str">
        <f t="shared" si="44"/>
        <v/>
      </c>
      <c r="B435" s="73" t="str">
        <f t="shared" si="45"/>
        <v/>
      </c>
      <c r="C435" s="66" t="str">
        <f t="shared" si="46"/>
        <v/>
      </c>
      <c r="D435" s="87" t="str">
        <f t="shared" si="47"/>
        <v/>
      </c>
      <c r="E435" s="87" t="str">
        <f t="shared" si="48"/>
        <v/>
      </c>
      <c r="F435" s="87" t="str">
        <f t="shared" si="42"/>
        <v/>
      </c>
      <c r="G435" s="66" t="str">
        <f t="shared" si="43"/>
        <v/>
      </c>
    </row>
    <row r="436" spans="1:7" x14ac:dyDescent="0.25">
      <c r="A436" s="86" t="str">
        <f t="shared" si="44"/>
        <v/>
      </c>
      <c r="B436" s="73" t="str">
        <f t="shared" si="45"/>
        <v/>
      </c>
      <c r="C436" s="66" t="str">
        <f t="shared" si="46"/>
        <v/>
      </c>
      <c r="D436" s="87" t="str">
        <f t="shared" si="47"/>
        <v/>
      </c>
      <c r="E436" s="87" t="str">
        <f t="shared" si="48"/>
        <v/>
      </c>
      <c r="F436" s="87" t="str">
        <f t="shared" si="42"/>
        <v/>
      </c>
      <c r="G436" s="66" t="str">
        <f t="shared" si="43"/>
        <v/>
      </c>
    </row>
    <row r="437" spans="1:7" x14ac:dyDescent="0.25">
      <c r="A437" s="86" t="str">
        <f t="shared" si="44"/>
        <v/>
      </c>
      <c r="B437" s="73" t="str">
        <f t="shared" si="45"/>
        <v/>
      </c>
      <c r="C437" s="66" t="str">
        <f t="shared" si="46"/>
        <v/>
      </c>
      <c r="D437" s="87" t="str">
        <f t="shared" si="47"/>
        <v/>
      </c>
      <c r="E437" s="87" t="str">
        <f t="shared" si="48"/>
        <v/>
      </c>
      <c r="F437" s="87" t="str">
        <f t="shared" si="42"/>
        <v/>
      </c>
      <c r="G437" s="66" t="str">
        <f t="shared" si="43"/>
        <v/>
      </c>
    </row>
    <row r="438" spans="1:7" x14ac:dyDescent="0.25">
      <c r="A438" s="86" t="str">
        <f t="shared" si="44"/>
        <v/>
      </c>
      <c r="B438" s="73" t="str">
        <f t="shared" si="45"/>
        <v/>
      </c>
      <c r="C438" s="66" t="str">
        <f t="shared" si="46"/>
        <v/>
      </c>
      <c r="D438" s="87" t="str">
        <f t="shared" si="47"/>
        <v/>
      </c>
      <c r="E438" s="87" t="str">
        <f t="shared" si="48"/>
        <v/>
      </c>
      <c r="F438" s="87" t="str">
        <f t="shared" si="42"/>
        <v/>
      </c>
      <c r="G438" s="66" t="str">
        <f t="shared" si="43"/>
        <v/>
      </c>
    </row>
    <row r="439" spans="1:7" x14ac:dyDescent="0.25">
      <c r="A439" s="86" t="str">
        <f t="shared" si="44"/>
        <v/>
      </c>
      <c r="B439" s="73" t="str">
        <f t="shared" si="45"/>
        <v/>
      </c>
      <c r="C439" s="66" t="str">
        <f t="shared" si="46"/>
        <v/>
      </c>
      <c r="D439" s="87" t="str">
        <f t="shared" si="47"/>
        <v/>
      </c>
      <c r="E439" s="87" t="str">
        <f t="shared" si="48"/>
        <v/>
      </c>
      <c r="F439" s="87" t="str">
        <f t="shared" si="42"/>
        <v/>
      </c>
      <c r="G439" s="66" t="str">
        <f t="shared" si="43"/>
        <v/>
      </c>
    </row>
    <row r="440" spans="1:7" x14ac:dyDescent="0.25">
      <c r="A440" s="86" t="str">
        <f t="shared" si="44"/>
        <v/>
      </c>
      <c r="B440" s="73" t="str">
        <f t="shared" si="45"/>
        <v/>
      </c>
      <c r="C440" s="66" t="str">
        <f t="shared" si="46"/>
        <v/>
      </c>
      <c r="D440" s="87" t="str">
        <f t="shared" si="47"/>
        <v/>
      </c>
      <c r="E440" s="87" t="str">
        <f t="shared" si="48"/>
        <v/>
      </c>
      <c r="F440" s="87" t="str">
        <f t="shared" si="42"/>
        <v/>
      </c>
      <c r="G440" s="66" t="str">
        <f t="shared" si="43"/>
        <v/>
      </c>
    </row>
    <row r="441" spans="1:7" x14ac:dyDescent="0.25">
      <c r="A441" s="86" t="str">
        <f t="shared" si="44"/>
        <v/>
      </c>
      <c r="B441" s="73" t="str">
        <f t="shared" si="45"/>
        <v/>
      </c>
      <c r="C441" s="66" t="str">
        <f t="shared" si="46"/>
        <v/>
      </c>
      <c r="D441" s="87" t="str">
        <f t="shared" si="47"/>
        <v/>
      </c>
      <c r="E441" s="87" t="str">
        <f t="shared" si="48"/>
        <v/>
      </c>
      <c r="F441" s="87" t="str">
        <f t="shared" si="42"/>
        <v/>
      </c>
      <c r="G441" s="66" t="str">
        <f t="shared" si="43"/>
        <v/>
      </c>
    </row>
    <row r="442" spans="1:7" x14ac:dyDescent="0.25">
      <c r="A442" s="86" t="str">
        <f t="shared" si="44"/>
        <v/>
      </c>
      <c r="B442" s="73" t="str">
        <f t="shared" si="45"/>
        <v/>
      </c>
      <c r="C442" s="66" t="str">
        <f t="shared" si="46"/>
        <v/>
      </c>
      <c r="D442" s="87" t="str">
        <f t="shared" si="47"/>
        <v/>
      </c>
      <c r="E442" s="87" t="str">
        <f t="shared" si="48"/>
        <v/>
      </c>
      <c r="F442" s="87" t="str">
        <f t="shared" si="42"/>
        <v/>
      </c>
      <c r="G442" s="66" t="str">
        <f t="shared" si="43"/>
        <v/>
      </c>
    </row>
    <row r="443" spans="1:7" x14ac:dyDescent="0.25">
      <c r="A443" s="86" t="str">
        <f t="shared" si="44"/>
        <v/>
      </c>
      <c r="B443" s="73" t="str">
        <f t="shared" si="45"/>
        <v/>
      </c>
      <c r="C443" s="66" t="str">
        <f t="shared" si="46"/>
        <v/>
      </c>
      <c r="D443" s="87" t="str">
        <f t="shared" si="47"/>
        <v/>
      </c>
      <c r="E443" s="87" t="str">
        <f t="shared" si="48"/>
        <v/>
      </c>
      <c r="F443" s="87" t="str">
        <f t="shared" si="42"/>
        <v/>
      </c>
      <c r="G443" s="66" t="str">
        <f t="shared" si="43"/>
        <v/>
      </c>
    </row>
    <row r="444" spans="1:7" x14ac:dyDescent="0.25">
      <c r="A444" s="86" t="str">
        <f t="shared" si="44"/>
        <v/>
      </c>
      <c r="B444" s="73" t="str">
        <f t="shared" si="45"/>
        <v/>
      </c>
      <c r="C444" s="66" t="str">
        <f t="shared" si="46"/>
        <v/>
      </c>
      <c r="D444" s="87" t="str">
        <f t="shared" si="47"/>
        <v/>
      </c>
      <c r="E444" s="87" t="str">
        <f t="shared" si="48"/>
        <v/>
      </c>
      <c r="F444" s="87" t="str">
        <f t="shared" si="42"/>
        <v/>
      </c>
      <c r="G444" s="66" t="str">
        <f t="shared" si="43"/>
        <v/>
      </c>
    </row>
    <row r="445" spans="1:7" x14ac:dyDescent="0.25">
      <c r="A445" s="86" t="str">
        <f t="shared" si="44"/>
        <v/>
      </c>
      <c r="B445" s="73" t="str">
        <f t="shared" si="45"/>
        <v/>
      </c>
      <c r="C445" s="66" t="str">
        <f t="shared" si="46"/>
        <v/>
      </c>
      <c r="D445" s="87" t="str">
        <f t="shared" si="47"/>
        <v/>
      </c>
      <c r="E445" s="87" t="str">
        <f t="shared" si="48"/>
        <v/>
      </c>
      <c r="F445" s="87" t="str">
        <f t="shared" si="42"/>
        <v/>
      </c>
      <c r="G445" s="66" t="str">
        <f t="shared" si="43"/>
        <v/>
      </c>
    </row>
    <row r="446" spans="1:7" x14ac:dyDescent="0.25">
      <c r="A446" s="86" t="str">
        <f t="shared" si="44"/>
        <v/>
      </c>
      <c r="B446" s="73" t="str">
        <f t="shared" si="45"/>
        <v/>
      </c>
      <c r="C446" s="66" t="str">
        <f t="shared" si="46"/>
        <v/>
      </c>
      <c r="D446" s="87" t="str">
        <f t="shared" si="47"/>
        <v/>
      </c>
      <c r="E446" s="87" t="str">
        <f t="shared" si="48"/>
        <v/>
      </c>
      <c r="F446" s="87" t="str">
        <f t="shared" si="42"/>
        <v/>
      </c>
      <c r="G446" s="66" t="str">
        <f t="shared" si="43"/>
        <v/>
      </c>
    </row>
    <row r="447" spans="1:7" x14ac:dyDescent="0.25">
      <c r="A447" s="86" t="str">
        <f t="shared" si="44"/>
        <v/>
      </c>
      <c r="B447" s="73" t="str">
        <f t="shared" si="45"/>
        <v/>
      </c>
      <c r="C447" s="66" t="str">
        <f t="shared" si="46"/>
        <v/>
      </c>
      <c r="D447" s="87" t="str">
        <f t="shared" si="47"/>
        <v/>
      </c>
      <c r="E447" s="87" t="str">
        <f t="shared" si="48"/>
        <v/>
      </c>
      <c r="F447" s="87" t="str">
        <f t="shared" si="42"/>
        <v/>
      </c>
      <c r="G447" s="66" t="str">
        <f t="shared" si="43"/>
        <v/>
      </c>
    </row>
    <row r="448" spans="1:7" x14ac:dyDescent="0.25">
      <c r="A448" s="86" t="str">
        <f t="shared" si="44"/>
        <v/>
      </c>
      <c r="B448" s="73" t="str">
        <f t="shared" si="45"/>
        <v/>
      </c>
      <c r="C448" s="66" t="str">
        <f t="shared" si="46"/>
        <v/>
      </c>
      <c r="D448" s="87" t="str">
        <f t="shared" si="47"/>
        <v/>
      </c>
      <c r="E448" s="87" t="str">
        <f t="shared" si="48"/>
        <v/>
      </c>
      <c r="F448" s="87" t="str">
        <f t="shared" si="42"/>
        <v/>
      </c>
      <c r="G448" s="66" t="str">
        <f t="shared" si="43"/>
        <v/>
      </c>
    </row>
    <row r="449" spans="1:7" x14ac:dyDescent="0.25">
      <c r="A449" s="86" t="str">
        <f t="shared" si="44"/>
        <v/>
      </c>
      <c r="B449" s="73" t="str">
        <f t="shared" si="45"/>
        <v/>
      </c>
      <c r="C449" s="66" t="str">
        <f t="shared" si="46"/>
        <v/>
      </c>
      <c r="D449" s="87" t="str">
        <f t="shared" si="47"/>
        <v/>
      </c>
      <c r="E449" s="87" t="str">
        <f t="shared" si="48"/>
        <v/>
      </c>
      <c r="F449" s="87" t="str">
        <f t="shared" si="42"/>
        <v/>
      </c>
      <c r="G449" s="66" t="str">
        <f t="shared" si="43"/>
        <v/>
      </c>
    </row>
    <row r="450" spans="1:7" x14ac:dyDescent="0.25">
      <c r="A450" s="86" t="str">
        <f t="shared" si="44"/>
        <v/>
      </c>
      <c r="B450" s="73" t="str">
        <f t="shared" si="45"/>
        <v/>
      </c>
      <c r="C450" s="66" t="str">
        <f t="shared" si="46"/>
        <v/>
      </c>
      <c r="D450" s="87" t="str">
        <f t="shared" si="47"/>
        <v/>
      </c>
      <c r="E450" s="87" t="str">
        <f t="shared" si="48"/>
        <v/>
      </c>
      <c r="F450" s="87" t="str">
        <f t="shared" si="42"/>
        <v/>
      </c>
      <c r="G450" s="66" t="str">
        <f t="shared" si="43"/>
        <v/>
      </c>
    </row>
    <row r="451" spans="1:7" x14ac:dyDescent="0.25">
      <c r="A451" s="86" t="str">
        <f t="shared" si="44"/>
        <v/>
      </c>
      <c r="B451" s="73" t="str">
        <f t="shared" si="45"/>
        <v/>
      </c>
      <c r="C451" s="66" t="str">
        <f t="shared" si="46"/>
        <v/>
      </c>
      <c r="D451" s="87" t="str">
        <f t="shared" si="47"/>
        <v/>
      </c>
      <c r="E451" s="87" t="str">
        <f t="shared" si="48"/>
        <v/>
      </c>
      <c r="F451" s="87" t="str">
        <f t="shared" si="42"/>
        <v/>
      </c>
      <c r="G451" s="66" t="str">
        <f t="shared" si="43"/>
        <v/>
      </c>
    </row>
    <row r="452" spans="1:7" x14ac:dyDescent="0.25">
      <c r="A452" s="86" t="str">
        <f t="shared" si="44"/>
        <v/>
      </c>
      <c r="B452" s="73" t="str">
        <f t="shared" si="45"/>
        <v/>
      </c>
      <c r="C452" s="66" t="str">
        <f t="shared" si="46"/>
        <v/>
      </c>
      <c r="D452" s="87" t="str">
        <f t="shared" si="47"/>
        <v/>
      </c>
      <c r="E452" s="87" t="str">
        <f t="shared" si="48"/>
        <v/>
      </c>
      <c r="F452" s="87" t="str">
        <f t="shared" si="42"/>
        <v/>
      </c>
      <c r="G452" s="66" t="str">
        <f t="shared" si="43"/>
        <v/>
      </c>
    </row>
    <row r="453" spans="1:7" x14ac:dyDescent="0.25">
      <c r="A453" s="86" t="str">
        <f t="shared" si="44"/>
        <v/>
      </c>
      <c r="B453" s="73" t="str">
        <f t="shared" si="45"/>
        <v/>
      </c>
      <c r="C453" s="66" t="str">
        <f t="shared" si="46"/>
        <v/>
      </c>
      <c r="D453" s="87" t="str">
        <f t="shared" si="47"/>
        <v/>
      </c>
      <c r="E453" s="87" t="str">
        <f t="shared" si="48"/>
        <v/>
      </c>
      <c r="F453" s="87" t="str">
        <f t="shared" si="42"/>
        <v/>
      </c>
      <c r="G453" s="66" t="str">
        <f t="shared" si="43"/>
        <v/>
      </c>
    </row>
    <row r="454" spans="1:7" x14ac:dyDescent="0.25">
      <c r="A454" s="86" t="str">
        <f t="shared" si="44"/>
        <v/>
      </c>
      <c r="B454" s="73" t="str">
        <f t="shared" si="45"/>
        <v/>
      </c>
      <c r="C454" s="66" t="str">
        <f t="shared" si="46"/>
        <v/>
      </c>
      <c r="D454" s="87" t="str">
        <f t="shared" si="47"/>
        <v/>
      </c>
      <c r="E454" s="87" t="str">
        <f t="shared" si="48"/>
        <v/>
      </c>
      <c r="F454" s="87" t="str">
        <f t="shared" si="42"/>
        <v/>
      </c>
      <c r="G454" s="66" t="str">
        <f t="shared" si="43"/>
        <v/>
      </c>
    </row>
    <row r="455" spans="1:7" x14ac:dyDescent="0.25">
      <c r="A455" s="86" t="str">
        <f t="shared" si="44"/>
        <v/>
      </c>
      <c r="B455" s="73" t="str">
        <f t="shared" si="45"/>
        <v/>
      </c>
      <c r="C455" s="66" t="str">
        <f t="shared" si="46"/>
        <v/>
      </c>
      <c r="D455" s="87" t="str">
        <f t="shared" si="47"/>
        <v/>
      </c>
      <c r="E455" s="87" t="str">
        <f t="shared" si="48"/>
        <v/>
      </c>
      <c r="F455" s="87" t="str">
        <f t="shared" si="42"/>
        <v/>
      </c>
      <c r="G455" s="66" t="str">
        <f t="shared" si="43"/>
        <v/>
      </c>
    </row>
    <row r="456" spans="1:7" x14ac:dyDescent="0.25">
      <c r="A456" s="86" t="str">
        <f t="shared" si="44"/>
        <v/>
      </c>
      <c r="B456" s="73" t="str">
        <f t="shared" si="45"/>
        <v/>
      </c>
      <c r="C456" s="66" t="str">
        <f t="shared" si="46"/>
        <v/>
      </c>
      <c r="D456" s="87" t="str">
        <f t="shared" si="47"/>
        <v/>
      </c>
      <c r="E456" s="87" t="str">
        <f t="shared" si="48"/>
        <v/>
      </c>
      <c r="F456" s="87" t="str">
        <f t="shared" si="42"/>
        <v/>
      </c>
      <c r="G456" s="66" t="str">
        <f t="shared" si="43"/>
        <v/>
      </c>
    </row>
    <row r="457" spans="1:7" x14ac:dyDescent="0.25">
      <c r="A457" s="86" t="str">
        <f t="shared" si="44"/>
        <v/>
      </c>
      <c r="B457" s="73" t="str">
        <f t="shared" si="45"/>
        <v/>
      </c>
      <c r="C457" s="66" t="str">
        <f t="shared" si="46"/>
        <v/>
      </c>
      <c r="D457" s="87" t="str">
        <f t="shared" si="47"/>
        <v/>
      </c>
      <c r="E457" s="87" t="str">
        <f t="shared" si="48"/>
        <v/>
      </c>
      <c r="F457" s="87" t="str">
        <f t="shared" si="42"/>
        <v/>
      </c>
      <c r="G457" s="66" t="str">
        <f t="shared" si="43"/>
        <v/>
      </c>
    </row>
    <row r="458" spans="1:7" x14ac:dyDescent="0.25">
      <c r="A458" s="86" t="str">
        <f t="shared" si="44"/>
        <v/>
      </c>
      <c r="B458" s="73" t="str">
        <f t="shared" si="45"/>
        <v/>
      </c>
      <c r="C458" s="66" t="str">
        <f t="shared" si="46"/>
        <v/>
      </c>
      <c r="D458" s="87" t="str">
        <f t="shared" si="47"/>
        <v/>
      </c>
      <c r="E458" s="87" t="str">
        <f t="shared" si="48"/>
        <v/>
      </c>
      <c r="F458" s="87" t="str">
        <f t="shared" si="42"/>
        <v/>
      </c>
      <c r="G458" s="66" t="str">
        <f t="shared" si="43"/>
        <v/>
      </c>
    </row>
    <row r="459" spans="1:7" x14ac:dyDescent="0.25">
      <c r="A459" s="86" t="str">
        <f t="shared" si="44"/>
        <v/>
      </c>
      <c r="B459" s="73" t="str">
        <f t="shared" si="45"/>
        <v/>
      </c>
      <c r="C459" s="66" t="str">
        <f t="shared" si="46"/>
        <v/>
      </c>
      <c r="D459" s="87" t="str">
        <f t="shared" si="47"/>
        <v/>
      </c>
      <c r="E459" s="87" t="str">
        <f t="shared" si="48"/>
        <v/>
      </c>
      <c r="F459" s="87" t="str">
        <f t="shared" si="42"/>
        <v/>
      </c>
      <c r="G459" s="66" t="str">
        <f t="shared" si="43"/>
        <v/>
      </c>
    </row>
    <row r="460" spans="1:7" x14ac:dyDescent="0.25">
      <c r="A460" s="86" t="str">
        <f t="shared" si="44"/>
        <v/>
      </c>
      <c r="B460" s="73" t="str">
        <f t="shared" si="45"/>
        <v/>
      </c>
      <c r="C460" s="66" t="str">
        <f t="shared" si="46"/>
        <v/>
      </c>
      <c r="D460" s="87" t="str">
        <f t="shared" si="47"/>
        <v/>
      </c>
      <c r="E460" s="87" t="str">
        <f t="shared" si="48"/>
        <v/>
      </c>
      <c r="F460" s="87" t="str">
        <f t="shared" si="42"/>
        <v/>
      </c>
      <c r="G460" s="66" t="str">
        <f t="shared" si="43"/>
        <v/>
      </c>
    </row>
    <row r="461" spans="1:7" x14ac:dyDescent="0.25">
      <c r="A461" s="86" t="str">
        <f t="shared" si="44"/>
        <v/>
      </c>
      <c r="B461" s="73" t="str">
        <f t="shared" si="45"/>
        <v/>
      </c>
      <c r="C461" s="66" t="str">
        <f t="shared" si="46"/>
        <v/>
      </c>
      <c r="D461" s="87" t="str">
        <f t="shared" si="47"/>
        <v/>
      </c>
      <c r="E461" s="87" t="str">
        <f t="shared" si="48"/>
        <v/>
      </c>
      <c r="F461" s="87" t="str">
        <f t="shared" si="42"/>
        <v/>
      </c>
      <c r="G461" s="66" t="str">
        <f t="shared" si="43"/>
        <v/>
      </c>
    </row>
    <row r="462" spans="1:7" x14ac:dyDescent="0.25">
      <c r="A462" s="86" t="str">
        <f t="shared" si="44"/>
        <v/>
      </c>
      <c r="B462" s="73" t="str">
        <f t="shared" si="45"/>
        <v/>
      </c>
      <c r="C462" s="66" t="str">
        <f t="shared" si="46"/>
        <v/>
      </c>
      <c r="D462" s="87" t="str">
        <f t="shared" si="47"/>
        <v/>
      </c>
      <c r="E462" s="87" t="str">
        <f t="shared" si="48"/>
        <v/>
      </c>
      <c r="F462" s="87" t="str">
        <f t="shared" si="42"/>
        <v/>
      </c>
      <c r="G462" s="66" t="str">
        <f t="shared" si="43"/>
        <v/>
      </c>
    </row>
    <row r="463" spans="1:7" x14ac:dyDescent="0.25">
      <c r="A463" s="86" t="str">
        <f t="shared" si="44"/>
        <v/>
      </c>
      <c r="B463" s="73" t="str">
        <f t="shared" si="45"/>
        <v/>
      </c>
      <c r="C463" s="66" t="str">
        <f t="shared" si="46"/>
        <v/>
      </c>
      <c r="D463" s="87" t="str">
        <f t="shared" si="47"/>
        <v/>
      </c>
      <c r="E463" s="87" t="str">
        <f t="shared" si="48"/>
        <v/>
      </c>
      <c r="F463" s="87" t="str">
        <f t="shared" si="42"/>
        <v/>
      </c>
      <c r="G463" s="66" t="str">
        <f t="shared" si="43"/>
        <v/>
      </c>
    </row>
    <row r="464" spans="1:7" x14ac:dyDescent="0.25">
      <c r="A464" s="86" t="str">
        <f t="shared" si="44"/>
        <v/>
      </c>
      <c r="B464" s="73" t="str">
        <f t="shared" si="45"/>
        <v/>
      </c>
      <c r="C464" s="66" t="str">
        <f t="shared" si="46"/>
        <v/>
      </c>
      <c r="D464" s="87" t="str">
        <f t="shared" si="47"/>
        <v/>
      </c>
      <c r="E464" s="87" t="str">
        <f t="shared" si="48"/>
        <v/>
      </c>
      <c r="F464" s="87" t="str">
        <f t="shared" ref="F464:F500" si="49">IF(B464="","",SUM(D464:E464))</f>
        <v/>
      </c>
      <c r="G464" s="66" t="str">
        <f t="shared" ref="G464:G500" si="50">IF(B464="","",SUM(C464)-SUM(E464))</f>
        <v/>
      </c>
    </row>
    <row r="465" spans="1:7" x14ac:dyDescent="0.25">
      <c r="A465" s="86" t="str">
        <f t="shared" ref="A465:A500" si="51">IF(B465="","",EDATE(A464,1))</f>
        <v/>
      </c>
      <c r="B465" s="73" t="str">
        <f t="shared" ref="B465:B500" si="52">IF(B464="","",IF(SUM(B464)+1&lt;=$E$7,SUM(B464)+1,""))</f>
        <v/>
      </c>
      <c r="C465" s="66" t="str">
        <f t="shared" ref="C465:C500" si="53">IF(B465="","",G464)</f>
        <v/>
      </c>
      <c r="D465" s="87" t="str">
        <f t="shared" ref="D465:D500" si="54">IF(B465="","",IPMT($E$11/12,B465,$E$7,-$E$8,$E$9,0))</f>
        <v/>
      </c>
      <c r="E465" s="87" t="str">
        <f t="shared" ref="E465:E500" si="55">IF(B465="","",PPMT($E$11/12,B465,$E$7,-$E$8,$E$9,0))</f>
        <v/>
      </c>
      <c r="F465" s="87" t="str">
        <f t="shared" si="49"/>
        <v/>
      </c>
      <c r="G465" s="66" t="str">
        <f t="shared" si="50"/>
        <v/>
      </c>
    </row>
    <row r="466" spans="1:7" x14ac:dyDescent="0.25">
      <c r="A466" s="86" t="str">
        <f t="shared" si="51"/>
        <v/>
      </c>
      <c r="B466" s="73" t="str">
        <f t="shared" si="52"/>
        <v/>
      </c>
      <c r="C466" s="66" t="str">
        <f t="shared" si="53"/>
        <v/>
      </c>
      <c r="D466" s="87" t="str">
        <f t="shared" si="54"/>
        <v/>
      </c>
      <c r="E466" s="87" t="str">
        <f t="shared" si="55"/>
        <v/>
      </c>
      <c r="F466" s="87" t="str">
        <f t="shared" si="49"/>
        <v/>
      </c>
      <c r="G466" s="66" t="str">
        <f t="shared" si="50"/>
        <v/>
      </c>
    </row>
    <row r="467" spans="1:7" x14ac:dyDescent="0.25">
      <c r="A467" s="86" t="str">
        <f t="shared" si="51"/>
        <v/>
      </c>
      <c r="B467" s="73" t="str">
        <f t="shared" si="52"/>
        <v/>
      </c>
      <c r="C467" s="66" t="str">
        <f t="shared" si="53"/>
        <v/>
      </c>
      <c r="D467" s="87" t="str">
        <f t="shared" si="54"/>
        <v/>
      </c>
      <c r="E467" s="87" t="str">
        <f t="shared" si="55"/>
        <v/>
      </c>
      <c r="F467" s="87" t="str">
        <f t="shared" si="49"/>
        <v/>
      </c>
      <c r="G467" s="66" t="str">
        <f t="shared" si="50"/>
        <v/>
      </c>
    </row>
    <row r="468" spans="1:7" x14ac:dyDescent="0.25">
      <c r="A468" s="86" t="str">
        <f t="shared" si="51"/>
        <v/>
      </c>
      <c r="B468" s="73" t="str">
        <f t="shared" si="52"/>
        <v/>
      </c>
      <c r="C468" s="66" t="str">
        <f t="shared" si="53"/>
        <v/>
      </c>
      <c r="D468" s="87" t="str">
        <f t="shared" si="54"/>
        <v/>
      </c>
      <c r="E468" s="87" t="str">
        <f t="shared" si="55"/>
        <v/>
      </c>
      <c r="F468" s="87" t="str">
        <f t="shared" si="49"/>
        <v/>
      </c>
      <c r="G468" s="66" t="str">
        <f t="shared" si="50"/>
        <v/>
      </c>
    </row>
    <row r="469" spans="1:7" x14ac:dyDescent="0.25">
      <c r="A469" s="86" t="str">
        <f t="shared" si="51"/>
        <v/>
      </c>
      <c r="B469" s="73" t="str">
        <f t="shared" si="52"/>
        <v/>
      </c>
      <c r="C469" s="66" t="str">
        <f t="shared" si="53"/>
        <v/>
      </c>
      <c r="D469" s="87" t="str">
        <f t="shared" si="54"/>
        <v/>
      </c>
      <c r="E469" s="87" t="str">
        <f t="shared" si="55"/>
        <v/>
      </c>
      <c r="F469" s="87" t="str">
        <f t="shared" si="49"/>
        <v/>
      </c>
      <c r="G469" s="66" t="str">
        <f t="shared" si="50"/>
        <v/>
      </c>
    </row>
    <row r="470" spans="1:7" x14ac:dyDescent="0.25">
      <c r="A470" s="86" t="str">
        <f t="shared" si="51"/>
        <v/>
      </c>
      <c r="B470" s="73" t="str">
        <f t="shared" si="52"/>
        <v/>
      </c>
      <c r="C470" s="66" t="str">
        <f t="shared" si="53"/>
        <v/>
      </c>
      <c r="D470" s="87" t="str">
        <f t="shared" si="54"/>
        <v/>
      </c>
      <c r="E470" s="87" t="str">
        <f t="shared" si="55"/>
        <v/>
      </c>
      <c r="F470" s="87" t="str">
        <f t="shared" si="49"/>
        <v/>
      </c>
      <c r="G470" s="66" t="str">
        <f t="shared" si="50"/>
        <v/>
      </c>
    </row>
    <row r="471" spans="1:7" x14ac:dyDescent="0.25">
      <c r="A471" s="86" t="str">
        <f t="shared" si="51"/>
        <v/>
      </c>
      <c r="B471" s="73" t="str">
        <f t="shared" si="52"/>
        <v/>
      </c>
      <c r="C471" s="66" t="str">
        <f t="shared" si="53"/>
        <v/>
      </c>
      <c r="D471" s="87" t="str">
        <f t="shared" si="54"/>
        <v/>
      </c>
      <c r="E471" s="87" t="str">
        <f t="shared" si="55"/>
        <v/>
      </c>
      <c r="F471" s="87" t="str">
        <f t="shared" si="49"/>
        <v/>
      </c>
      <c r="G471" s="66" t="str">
        <f t="shared" si="50"/>
        <v/>
      </c>
    </row>
    <row r="472" spans="1:7" x14ac:dyDescent="0.25">
      <c r="A472" s="86" t="str">
        <f t="shared" si="51"/>
        <v/>
      </c>
      <c r="B472" s="73" t="str">
        <f t="shared" si="52"/>
        <v/>
      </c>
      <c r="C472" s="66" t="str">
        <f t="shared" si="53"/>
        <v/>
      </c>
      <c r="D472" s="87" t="str">
        <f t="shared" si="54"/>
        <v/>
      </c>
      <c r="E472" s="87" t="str">
        <f t="shared" si="55"/>
        <v/>
      </c>
      <c r="F472" s="87" t="str">
        <f t="shared" si="49"/>
        <v/>
      </c>
      <c r="G472" s="66" t="str">
        <f t="shared" si="50"/>
        <v/>
      </c>
    </row>
    <row r="473" spans="1:7" x14ac:dyDescent="0.25">
      <c r="A473" s="86" t="str">
        <f t="shared" si="51"/>
        <v/>
      </c>
      <c r="B473" s="73" t="str">
        <f t="shared" si="52"/>
        <v/>
      </c>
      <c r="C473" s="66" t="str">
        <f t="shared" si="53"/>
        <v/>
      </c>
      <c r="D473" s="87" t="str">
        <f t="shared" si="54"/>
        <v/>
      </c>
      <c r="E473" s="87" t="str">
        <f t="shared" si="55"/>
        <v/>
      </c>
      <c r="F473" s="87" t="str">
        <f t="shared" si="49"/>
        <v/>
      </c>
      <c r="G473" s="66" t="str">
        <f t="shared" si="50"/>
        <v/>
      </c>
    </row>
    <row r="474" spans="1:7" x14ac:dyDescent="0.25">
      <c r="A474" s="86" t="str">
        <f t="shared" si="51"/>
        <v/>
      </c>
      <c r="B474" s="73" t="str">
        <f t="shared" si="52"/>
        <v/>
      </c>
      <c r="C474" s="66" t="str">
        <f t="shared" si="53"/>
        <v/>
      </c>
      <c r="D474" s="87" t="str">
        <f t="shared" si="54"/>
        <v/>
      </c>
      <c r="E474" s="87" t="str">
        <f t="shared" si="55"/>
        <v/>
      </c>
      <c r="F474" s="87" t="str">
        <f t="shared" si="49"/>
        <v/>
      </c>
      <c r="G474" s="66" t="str">
        <f t="shared" si="50"/>
        <v/>
      </c>
    </row>
    <row r="475" spans="1:7" x14ac:dyDescent="0.25">
      <c r="A475" s="86" t="str">
        <f t="shared" si="51"/>
        <v/>
      </c>
      <c r="B475" s="73" t="str">
        <f t="shared" si="52"/>
        <v/>
      </c>
      <c r="C475" s="66" t="str">
        <f t="shared" si="53"/>
        <v/>
      </c>
      <c r="D475" s="87" t="str">
        <f t="shared" si="54"/>
        <v/>
      </c>
      <c r="E475" s="87" t="str">
        <f t="shared" si="55"/>
        <v/>
      </c>
      <c r="F475" s="87" t="str">
        <f t="shared" si="49"/>
        <v/>
      </c>
      <c r="G475" s="66" t="str">
        <f t="shared" si="50"/>
        <v/>
      </c>
    </row>
    <row r="476" spans="1:7" x14ac:dyDescent="0.25">
      <c r="A476" s="86" t="str">
        <f t="shared" si="51"/>
        <v/>
      </c>
      <c r="B476" s="73" t="str">
        <f t="shared" si="52"/>
        <v/>
      </c>
      <c r="C476" s="66" t="str">
        <f t="shared" si="53"/>
        <v/>
      </c>
      <c r="D476" s="87" t="str">
        <f t="shared" si="54"/>
        <v/>
      </c>
      <c r="E476" s="87" t="str">
        <f t="shared" si="55"/>
        <v/>
      </c>
      <c r="F476" s="87" t="str">
        <f t="shared" si="49"/>
        <v/>
      </c>
      <c r="G476" s="66" t="str">
        <f t="shared" si="50"/>
        <v/>
      </c>
    </row>
    <row r="477" spans="1:7" x14ac:dyDescent="0.25">
      <c r="A477" s="86" t="str">
        <f t="shared" si="51"/>
        <v/>
      </c>
      <c r="B477" s="73" t="str">
        <f t="shared" si="52"/>
        <v/>
      </c>
      <c r="C477" s="66" t="str">
        <f t="shared" si="53"/>
        <v/>
      </c>
      <c r="D477" s="87" t="str">
        <f t="shared" si="54"/>
        <v/>
      </c>
      <c r="E477" s="87" t="str">
        <f t="shared" si="55"/>
        <v/>
      </c>
      <c r="F477" s="87" t="str">
        <f t="shared" si="49"/>
        <v/>
      </c>
      <c r="G477" s="66" t="str">
        <f t="shared" si="50"/>
        <v/>
      </c>
    </row>
    <row r="478" spans="1:7" x14ac:dyDescent="0.25">
      <c r="A478" s="86" t="str">
        <f t="shared" si="51"/>
        <v/>
      </c>
      <c r="B478" s="73" t="str">
        <f t="shared" si="52"/>
        <v/>
      </c>
      <c r="C478" s="66" t="str">
        <f t="shared" si="53"/>
        <v/>
      </c>
      <c r="D478" s="87" t="str">
        <f t="shared" si="54"/>
        <v/>
      </c>
      <c r="E478" s="87" t="str">
        <f t="shared" si="55"/>
        <v/>
      </c>
      <c r="F478" s="87" t="str">
        <f t="shared" si="49"/>
        <v/>
      </c>
      <c r="G478" s="66" t="str">
        <f t="shared" si="50"/>
        <v/>
      </c>
    </row>
    <row r="479" spans="1:7" x14ac:dyDescent="0.25">
      <c r="A479" s="86" t="str">
        <f t="shared" si="51"/>
        <v/>
      </c>
      <c r="B479" s="73" t="str">
        <f t="shared" si="52"/>
        <v/>
      </c>
      <c r="C479" s="66" t="str">
        <f t="shared" si="53"/>
        <v/>
      </c>
      <c r="D479" s="87" t="str">
        <f t="shared" si="54"/>
        <v/>
      </c>
      <c r="E479" s="87" t="str">
        <f t="shared" si="55"/>
        <v/>
      </c>
      <c r="F479" s="87" t="str">
        <f t="shared" si="49"/>
        <v/>
      </c>
      <c r="G479" s="66" t="str">
        <f t="shared" si="50"/>
        <v/>
      </c>
    </row>
    <row r="480" spans="1:7" x14ac:dyDescent="0.25">
      <c r="A480" s="86" t="str">
        <f t="shared" si="51"/>
        <v/>
      </c>
      <c r="B480" s="73" t="str">
        <f t="shared" si="52"/>
        <v/>
      </c>
      <c r="C480" s="66" t="str">
        <f t="shared" si="53"/>
        <v/>
      </c>
      <c r="D480" s="87" t="str">
        <f t="shared" si="54"/>
        <v/>
      </c>
      <c r="E480" s="87" t="str">
        <f t="shared" si="55"/>
        <v/>
      </c>
      <c r="F480" s="87" t="str">
        <f t="shared" si="49"/>
        <v/>
      </c>
      <c r="G480" s="66" t="str">
        <f t="shared" si="50"/>
        <v/>
      </c>
    </row>
    <row r="481" spans="1:7" x14ac:dyDescent="0.25">
      <c r="A481" s="86" t="str">
        <f t="shared" si="51"/>
        <v/>
      </c>
      <c r="B481" s="73" t="str">
        <f t="shared" si="52"/>
        <v/>
      </c>
      <c r="C481" s="66" t="str">
        <f t="shared" si="53"/>
        <v/>
      </c>
      <c r="D481" s="87" t="str">
        <f t="shared" si="54"/>
        <v/>
      </c>
      <c r="E481" s="87" t="str">
        <f t="shared" si="55"/>
        <v/>
      </c>
      <c r="F481" s="87" t="str">
        <f t="shared" si="49"/>
        <v/>
      </c>
      <c r="G481" s="66" t="str">
        <f t="shared" si="50"/>
        <v/>
      </c>
    </row>
    <row r="482" spans="1:7" x14ac:dyDescent="0.25">
      <c r="A482" s="86" t="str">
        <f t="shared" si="51"/>
        <v/>
      </c>
      <c r="B482" s="73" t="str">
        <f t="shared" si="52"/>
        <v/>
      </c>
      <c r="C482" s="66" t="str">
        <f t="shared" si="53"/>
        <v/>
      </c>
      <c r="D482" s="87" t="str">
        <f t="shared" si="54"/>
        <v/>
      </c>
      <c r="E482" s="87" t="str">
        <f t="shared" si="55"/>
        <v/>
      </c>
      <c r="F482" s="87" t="str">
        <f t="shared" si="49"/>
        <v/>
      </c>
      <c r="G482" s="66" t="str">
        <f t="shared" si="50"/>
        <v/>
      </c>
    </row>
    <row r="483" spans="1:7" x14ac:dyDescent="0.25">
      <c r="A483" s="86" t="str">
        <f t="shared" si="51"/>
        <v/>
      </c>
      <c r="B483" s="73" t="str">
        <f t="shared" si="52"/>
        <v/>
      </c>
      <c r="C483" s="66" t="str">
        <f t="shared" si="53"/>
        <v/>
      </c>
      <c r="D483" s="87" t="str">
        <f t="shared" si="54"/>
        <v/>
      </c>
      <c r="E483" s="87" t="str">
        <f t="shared" si="55"/>
        <v/>
      </c>
      <c r="F483" s="87" t="str">
        <f t="shared" si="49"/>
        <v/>
      </c>
      <c r="G483" s="66" t="str">
        <f t="shared" si="50"/>
        <v/>
      </c>
    </row>
    <row r="484" spans="1:7" x14ac:dyDescent="0.25">
      <c r="A484" s="86" t="str">
        <f t="shared" si="51"/>
        <v/>
      </c>
      <c r="B484" s="73" t="str">
        <f t="shared" si="52"/>
        <v/>
      </c>
      <c r="C484" s="66" t="str">
        <f t="shared" si="53"/>
        <v/>
      </c>
      <c r="D484" s="87" t="str">
        <f t="shared" si="54"/>
        <v/>
      </c>
      <c r="E484" s="87" t="str">
        <f t="shared" si="55"/>
        <v/>
      </c>
      <c r="F484" s="87" t="str">
        <f t="shared" si="49"/>
        <v/>
      </c>
      <c r="G484" s="66" t="str">
        <f t="shared" si="50"/>
        <v/>
      </c>
    </row>
    <row r="485" spans="1:7" x14ac:dyDescent="0.25">
      <c r="A485" s="86" t="str">
        <f t="shared" si="51"/>
        <v/>
      </c>
      <c r="B485" s="73" t="str">
        <f t="shared" si="52"/>
        <v/>
      </c>
      <c r="C485" s="66" t="str">
        <f t="shared" si="53"/>
        <v/>
      </c>
      <c r="D485" s="87" t="str">
        <f t="shared" si="54"/>
        <v/>
      </c>
      <c r="E485" s="87" t="str">
        <f t="shared" si="55"/>
        <v/>
      </c>
      <c r="F485" s="87" t="str">
        <f t="shared" si="49"/>
        <v/>
      </c>
      <c r="G485" s="66" t="str">
        <f t="shared" si="50"/>
        <v/>
      </c>
    </row>
    <row r="486" spans="1:7" x14ac:dyDescent="0.25">
      <c r="A486" s="86" t="str">
        <f t="shared" si="51"/>
        <v/>
      </c>
      <c r="B486" s="73" t="str">
        <f t="shared" si="52"/>
        <v/>
      </c>
      <c r="C486" s="66" t="str">
        <f t="shared" si="53"/>
        <v/>
      </c>
      <c r="D486" s="87" t="str">
        <f t="shared" si="54"/>
        <v/>
      </c>
      <c r="E486" s="87" t="str">
        <f t="shared" si="55"/>
        <v/>
      </c>
      <c r="F486" s="87" t="str">
        <f t="shared" si="49"/>
        <v/>
      </c>
      <c r="G486" s="66" t="str">
        <f t="shared" si="50"/>
        <v/>
      </c>
    </row>
    <row r="487" spans="1:7" x14ac:dyDescent="0.25">
      <c r="A487" s="86" t="str">
        <f t="shared" si="51"/>
        <v/>
      </c>
      <c r="B487" s="73" t="str">
        <f t="shared" si="52"/>
        <v/>
      </c>
      <c r="C487" s="66" t="str">
        <f t="shared" si="53"/>
        <v/>
      </c>
      <c r="D487" s="87" t="str">
        <f t="shared" si="54"/>
        <v/>
      </c>
      <c r="E487" s="87" t="str">
        <f t="shared" si="55"/>
        <v/>
      </c>
      <c r="F487" s="87" t="str">
        <f t="shared" si="49"/>
        <v/>
      </c>
      <c r="G487" s="66" t="str">
        <f t="shared" si="50"/>
        <v/>
      </c>
    </row>
    <row r="488" spans="1:7" x14ac:dyDescent="0.25">
      <c r="A488" s="86" t="str">
        <f t="shared" si="51"/>
        <v/>
      </c>
      <c r="B488" s="73" t="str">
        <f t="shared" si="52"/>
        <v/>
      </c>
      <c r="C488" s="66" t="str">
        <f t="shared" si="53"/>
        <v/>
      </c>
      <c r="D488" s="87" t="str">
        <f t="shared" si="54"/>
        <v/>
      </c>
      <c r="E488" s="87" t="str">
        <f t="shared" si="55"/>
        <v/>
      </c>
      <c r="F488" s="87" t="str">
        <f t="shared" si="49"/>
        <v/>
      </c>
      <c r="G488" s="66" t="str">
        <f t="shared" si="50"/>
        <v/>
      </c>
    </row>
    <row r="489" spans="1:7" x14ac:dyDescent="0.25">
      <c r="A489" s="86" t="str">
        <f t="shared" si="51"/>
        <v/>
      </c>
      <c r="B489" s="73" t="str">
        <f t="shared" si="52"/>
        <v/>
      </c>
      <c r="C489" s="66" t="str">
        <f t="shared" si="53"/>
        <v/>
      </c>
      <c r="D489" s="87" t="str">
        <f t="shared" si="54"/>
        <v/>
      </c>
      <c r="E489" s="87" t="str">
        <f t="shared" si="55"/>
        <v/>
      </c>
      <c r="F489" s="87" t="str">
        <f t="shared" si="49"/>
        <v/>
      </c>
      <c r="G489" s="66" t="str">
        <f t="shared" si="50"/>
        <v/>
      </c>
    </row>
    <row r="490" spans="1:7" x14ac:dyDescent="0.25">
      <c r="A490" s="86" t="str">
        <f t="shared" si="51"/>
        <v/>
      </c>
      <c r="B490" s="73" t="str">
        <f t="shared" si="52"/>
        <v/>
      </c>
      <c r="C490" s="66" t="str">
        <f t="shared" si="53"/>
        <v/>
      </c>
      <c r="D490" s="87" t="str">
        <f t="shared" si="54"/>
        <v/>
      </c>
      <c r="E490" s="87" t="str">
        <f t="shared" si="55"/>
        <v/>
      </c>
      <c r="F490" s="87" t="str">
        <f t="shared" si="49"/>
        <v/>
      </c>
      <c r="G490" s="66" t="str">
        <f t="shared" si="50"/>
        <v/>
      </c>
    </row>
    <row r="491" spans="1:7" x14ac:dyDescent="0.25">
      <c r="A491" s="86" t="str">
        <f t="shared" si="51"/>
        <v/>
      </c>
      <c r="B491" s="73" t="str">
        <f t="shared" si="52"/>
        <v/>
      </c>
      <c r="C491" s="66" t="str">
        <f t="shared" si="53"/>
        <v/>
      </c>
      <c r="D491" s="87" t="str">
        <f t="shared" si="54"/>
        <v/>
      </c>
      <c r="E491" s="87" t="str">
        <f t="shared" si="55"/>
        <v/>
      </c>
      <c r="F491" s="87" t="str">
        <f t="shared" si="49"/>
        <v/>
      </c>
      <c r="G491" s="66" t="str">
        <f t="shared" si="50"/>
        <v/>
      </c>
    </row>
    <row r="492" spans="1:7" x14ac:dyDescent="0.25">
      <c r="A492" s="86" t="str">
        <f t="shared" si="51"/>
        <v/>
      </c>
      <c r="B492" s="73" t="str">
        <f t="shared" si="52"/>
        <v/>
      </c>
      <c r="C492" s="66" t="str">
        <f t="shared" si="53"/>
        <v/>
      </c>
      <c r="D492" s="87" t="str">
        <f t="shared" si="54"/>
        <v/>
      </c>
      <c r="E492" s="87" t="str">
        <f t="shared" si="55"/>
        <v/>
      </c>
      <c r="F492" s="87" t="str">
        <f t="shared" si="49"/>
        <v/>
      </c>
      <c r="G492" s="66" t="str">
        <f t="shared" si="50"/>
        <v/>
      </c>
    </row>
    <row r="493" spans="1:7" x14ac:dyDescent="0.25">
      <c r="A493" s="86" t="str">
        <f t="shared" si="51"/>
        <v/>
      </c>
      <c r="B493" s="73" t="str">
        <f t="shared" si="52"/>
        <v/>
      </c>
      <c r="C493" s="66" t="str">
        <f t="shared" si="53"/>
        <v/>
      </c>
      <c r="D493" s="87" t="str">
        <f t="shared" si="54"/>
        <v/>
      </c>
      <c r="E493" s="87" t="str">
        <f t="shared" si="55"/>
        <v/>
      </c>
      <c r="F493" s="87" t="str">
        <f t="shared" si="49"/>
        <v/>
      </c>
      <c r="G493" s="66" t="str">
        <f t="shared" si="50"/>
        <v/>
      </c>
    </row>
    <row r="494" spans="1:7" x14ac:dyDescent="0.25">
      <c r="A494" s="86" t="str">
        <f t="shared" si="51"/>
        <v/>
      </c>
      <c r="B494" s="73" t="str">
        <f t="shared" si="52"/>
        <v/>
      </c>
      <c r="C494" s="66" t="str">
        <f t="shared" si="53"/>
        <v/>
      </c>
      <c r="D494" s="87" t="str">
        <f t="shared" si="54"/>
        <v/>
      </c>
      <c r="E494" s="87" t="str">
        <f t="shared" si="55"/>
        <v/>
      </c>
      <c r="F494" s="87" t="str">
        <f t="shared" si="49"/>
        <v/>
      </c>
      <c r="G494" s="66" t="str">
        <f t="shared" si="50"/>
        <v/>
      </c>
    </row>
    <row r="495" spans="1:7" x14ac:dyDescent="0.25">
      <c r="A495" s="86" t="str">
        <f t="shared" si="51"/>
        <v/>
      </c>
      <c r="B495" s="73" t="str">
        <f t="shared" si="52"/>
        <v/>
      </c>
      <c r="C495" s="66" t="str">
        <f t="shared" si="53"/>
        <v/>
      </c>
      <c r="D495" s="87" t="str">
        <f t="shared" si="54"/>
        <v/>
      </c>
      <c r="E495" s="87" t="str">
        <f t="shared" si="55"/>
        <v/>
      </c>
      <c r="F495" s="87" t="str">
        <f t="shared" si="49"/>
        <v/>
      </c>
      <c r="G495" s="66" t="str">
        <f t="shared" si="50"/>
        <v/>
      </c>
    </row>
    <row r="496" spans="1:7" x14ac:dyDescent="0.25">
      <c r="A496" s="86" t="str">
        <f t="shared" si="51"/>
        <v/>
      </c>
      <c r="B496" s="73" t="str">
        <f t="shared" si="52"/>
        <v/>
      </c>
      <c r="C496" s="66" t="str">
        <f t="shared" si="53"/>
        <v/>
      </c>
      <c r="D496" s="87" t="str">
        <f t="shared" si="54"/>
        <v/>
      </c>
      <c r="E496" s="87" t="str">
        <f t="shared" si="55"/>
        <v/>
      </c>
      <c r="F496" s="87" t="str">
        <f t="shared" si="49"/>
        <v/>
      </c>
      <c r="G496" s="66" t="str">
        <f t="shared" si="50"/>
        <v/>
      </c>
    </row>
    <row r="497" spans="1:7" x14ac:dyDescent="0.25">
      <c r="A497" s="86" t="str">
        <f t="shared" si="51"/>
        <v/>
      </c>
      <c r="B497" s="73" t="str">
        <f t="shared" si="52"/>
        <v/>
      </c>
      <c r="C497" s="66" t="str">
        <f t="shared" si="53"/>
        <v/>
      </c>
      <c r="D497" s="87" t="str">
        <f t="shared" si="54"/>
        <v/>
      </c>
      <c r="E497" s="87" t="str">
        <f t="shared" si="55"/>
        <v/>
      </c>
      <c r="F497" s="87" t="str">
        <f t="shared" si="49"/>
        <v/>
      </c>
      <c r="G497" s="66" t="str">
        <f t="shared" si="50"/>
        <v/>
      </c>
    </row>
    <row r="498" spans="1:7" x14ac:dyDescent="0.25">
      <c r="A498" s="86" t="str">
        <f t="shared" si="51"/>
        <v/>
      </c>
      <c r="B498" s="73" t="str">
        <f t="shared" si="52"/>
        <v/>
      </c>
      <c r="C498" s="66" t="str">
        <f t="shared" si="53"/>
        <v/>
      </c>
      <c r="D498" s="87" t="str">
        <f t="shared" si="54"/>
        <v/>
      </c>
      <c r="E498" s="87" t="str">
        <f t="shared" si="55"/>
        <v/>
      </c>
      <c r="F498" s="87" t="str">
        <f t="shared" si="49"/>
        <v/>
      </c>
      <c r="G498" s="66" t="str">
        <f t="shared" si="50"/>
        <v/>
      </c>
    </row>
    <row r="499" spans="1:7" x14ac:dyDescent="0.25">
      <c r="A499" s="86" t="str">
        <f t="shared" si="51"/>
        <v/>
      </c>
      <c r="B499" s="73" t="str">
        <f t="shared" si="52"/>
        <v/>
      </c>
      <c r="C499" s="66" t="str">
        <f t="shared" si="53"/>
        <v/>
      </c>
      <c r="D499" s="87" t="str">
        <f t="shared" si="54"/>
        <v/>
      </c>
      <c r="E499" s="87" t="str">
        <f t="shared" si="55"/>
        <v/>
      </c>
      <c r="F499" s="87" t="str">
        <f t="shared" si="49"/>
        <v/>
      </c>
      <c r="G499" s="66" t="str">
        <f t="shared" si="50"/>
        <v/>
      </c>
    </row>
    <row r="500" spans="1:7" x14ac:dyDescent="0.25">
      <c r="A500" s="86" t="str">
        <f t="shared" si="51"/>
        <v/>
      </c>
      <c r="B500" s="73" t="str">
        <f t="shared" si="52"/>
        <v/>
      </c>
      <c r="C500" s="66" t="str">
        <f t="shared" si="53"/>
        <v/>
      </c>
      <c r="D500" s="87" t="str">
        <f t="shared" si="54"/>
        <v/>
      </c>
      <c r="E500" s="87" t="str">
        <f t="shared" si="55"/>
        <v/>
      </c>
      <c r="F500" s="87" t="str">
        <f t="shared" si="49"/>
        <v/>
      </c>
      <c r="G500" s="66" t="str">
        <f t="shared" si="50"/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65e48b5-f38d-431e-9b4f-47403bf4583f" xsi:nil="true"/>
    <lcf76f155ced4ddcb4097134ff3c332f xmlns="a4634551-c501-4e5e-ac96-dde1e0c9b252">
      <Terms xmlns="http://schemas.microsoft.com/office/infopath/2007/PartnerControls"/>
    </lcf76f155ced4ddcb4097134ff3c332f>
    <_dlc_DocId xmlns="d65e48b5-f38d-431e-9b4f-47403bf4583f">5F25KTUSNP4X-205032580-158501</_dlc_DocId>
    <_dlc_DocIdUrl xmlns="d65e48b5-f38d-431e-9b4f-47403bf4583f">
      <Url>https://rkas.sharepoint.com/Kliendisuhted/_layouts/15/DocIdRedir.aspx?ID=5F25KTUSNP4X-205032580-158501</Url>
      <Description>5F25KTUSNP4X-205032580-158501</Description>
    </_dlc_DocIdUrl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C1E66C1C12A5448E2DE15E59C4812C" ma:contentTypeVersion="17" ma:contentTypeDescription="Create a new document." ma:contentTypeScope="" ma:versionID="35d2e7d39c6b090f24196a98f6bc45b0">
  <xsd:schema xmlns:xsd="http://www.w3.org/2001/XMLSchema" xmlns:xs="http://www.w3.org/2001/XMLSchema" xmlns:p="http://schemas.microsoft.com/office/2006/metadata/properties" xmlns:ns2="a4634551-c501-4e5e-ac96-dde1e0c9b252" xmlns:ns3="4295b89e-2911-42f0-a767-8ca596d6842f" xmlns:ns4="d65e48b5-f38d-431e-9b4f-47403bf4583f" targetNamespace="http://schemas.microsoft.com/office/2006/metadata/properties" ma:root="true" ma:fieldsID="6d936b6efeb1809389162ea87e256d04" ns2:_="" ns3:_="" ns4:_="">
    <xsd:import namespace="a4634551-c501-4e5e-ac96-dde1e0c9b252"/>
    <xsd:import namespace="4295b89e-2911-42f0-a767-8ca596d6842f"/>
    <xsd:import namespace="d65e48b5-f38d-431e-9b4f-47403bf458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34551-c501-4e5e-ac96-dde1e0c9b2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152c253-cc97-469a-b060-6a654a5fa3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95b89e-2911-42f0-a767-8ca596d684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e48b5-f38d-431e-9b4f-47403bf4583f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39f0a335-b720-4e26-a4a7-a217cccbf65c}" ma:internalName="TaxCatchAll" ma:showField="CatchAllData" ma:web="d65e48b5-f38d-431e-9b4f-47403bf458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C62C42-F971-48BF-960D-F7992BABF65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7D5EA33-B954-4878-9A20-0CBCDA99BFFC}">
  <ds:schemaRefs>
    <ds:schemaRef ds:uri="http://schemas.microsoft.com/office/2006/metadata/properties"/>
    <ds:schemaRef ds:uri="http://schemas.microsoft.com/office/infopath/2007/PartnerControls"/>
    <ds:schemaRef ds:uri="d65e48b5-f38d-431e-9b4f-47403bf4583f"/>
    <ds:schemaRef ds:uri="a4634551-c501-4e5e-ac96-dde1e0c9b252"/>
  </ds:schemaRefs>
</ds:datastoreItem>
</file>

<file path=customXml/itemProps3.xml><?xml version="1.0" encoding="utf-8"?>
<ds:datastoreItem xmlns:ds="http://schemas.openxmlformats.org/officeDocument/2006/customXml" ds:itemID="{2EF27AF7-96C8-468D-BDEC-BF4FBC6A3E8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91A83B65-561B-4064-902D-7F25125357D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82100BA5-D862-4265-9559-9A1DA7AB52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634551-c501-4e5e-ac96-dde1e0c9b252"/>
    <ds:schemaRef ds:uri="4295b89e-2911-42f0-a767-8ca596d6842f"/>
    <ds:schemaRef ds:uri="d65e48b5-f38d-431e-9b4f-47403bf458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Lisa 3</vt:lpstr>
      <vt:lpstr>Annuiteetgraafik (bilansiline)</vt:lpstr>
      <vt:lpstr>Annuiteetgraafik (lisa nr 6.2)</vt:lpstr>
      <vt:lpstr>Annuiteetgraafik (lisa nr 6.8)</vt:lpstr>
    </vt:vector>
  </TitlesOfParts>
  <Manager/>
  <Company>Riigi Kinnisvara 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MargitD</dc:creator>
  <cp:keywords/>
  <dc:description/>
  <cp:lastModifiedBy>Henri Telk</cp:lastModifiedBy>
  <cp:revision/>
  <dcterms:created xsi:type="dcterms:W3CDTF">2009-11-20T06:24:07Z</dcterms:created>
  <dcterms:modified xsi:type="dcterms:W3CDTF">2024-10-09T10:21:57Z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aldkond">
    <vt:lpwstr>Normdokumendid</vt:lpwstr>
  </property>
  <property fmtid="{D5CDD505-2E9C-101B-9397-08002B2CF9AE}" pid="3" name="ContentType">
    <vt:lpwstr>Dokument</vt:lpwstr>
  </property>
  <property fmtid="{D5CDD505-2E9C-101B-9397-08002B2CF9AE}" pid="4" name="PROOV">
    <vt:lpwstr/>
  </property>
  <property fmtid="{D5CDD505-2E9C-101B-9397-08002B2CF9AE}" pid="5" name="PROOV2">
    <vt:lpwstr/>
  </property>
  <property fmtid="{D5CDD505-2E9C-101B-9397-08002B2CF9AE}" pid="6" name="ContentTypeId">
    <vt:lpwstr>0x01010040C1E66C1C12A5448E2DE15E59C4812C</vt:lpwstr>
  </property>
  <property fmtid="{D5CDD505-2E9C-101B-9397-08002B2CF9AE}" pid="7" name="Order">
    <vt:r8>3706200</vt:r8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dlc_DocIdItemGuid">
    <vt:lpwstr>6daf3ef5-c811-409c-bfa9-b60104ee826f</vt:lpwstr>
  </property>
</Properties>
</file>