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etk\Documents\Siret\"/>
    </mc:Choice>
  </mc:AlternateContent>
  <bookViews>
    <workbookView xWindow="120" yWindow="300" windowWidth="20496" windowHeight="9312"/>
  </bookViews>
  <sheets>
    <sheet name="Võru tn 12 Põlva" sheetId="11" r:id="rId1"/>
  </sheets>
  <calcPr calcId="152511"/>
</workbook>
</file>

<file path=xl/calcChain.xml><?xml version="1.0" encoding="utf-8"?>
<calcChain xmlns="http://schemas.openxmlformats.org/spreadsheetml/2006/main">
  <c r="M16" i="11" l="1"/>
  <c r="L16" i="11"/>
  <c r="E101" i="11"/>
  <c r="M6" i="11"/>
  <c r="L6" i="11"/>
  <c r="L9" i="11" l="1"/>
  <c r="M9" i="11"/>
  <c r="M8" i="11"/>
  <c r="L8" i="11"/>
  <c r="M7" i="11"/>
  <c r="L7" i="11"/>
  <c r="E166" i="11"/>
  <c r="F166" i="11"/>
  <c r="G166" i="11"/>
  <c r="D166" i="11"/>
  <c r="F101" i="11"/>
  <c r="G101" i="11"/>
  <c r="D101" i="11"/>
  <c r="D167" i="11" l="1"/>
  <c r="G167" i="11"/>
  <c r="F167" i="11"/>
  <c r="E167" i="11"/>
  <c r="L10" i="11"/>
  <c r="L17" i="11" l="1"/>
  <c r="M17" i="11"/>
  <c r="M10" i="11"/>
  <c r="L11" i="11"/>
  <c r="M11" i="11"/>
  <c r="L12" i="11"/>
  <c r="M12" i="11"/>
  <c r="L13" i="11"/>
  <c r="M13" i="11"/>
  <c r="L14" i="11" l="1"/>
  <c r="N17" i="11"/>
  <c r="L20" i="11" l="1"/>
  <c r="N10" i="11"/>
  <c r="N9" i="11"/>
  <c r="N16" i="11"/>
  <c r="N18" i="11" s="1"/>
  <c r="N6" i="11"/>
  <c r="N12" i="11"/>
  <c r="M14" i="11"/>
  <c r="M20" i="11" s="1"/>
  <c r="N7" i="11"/>
  <c r="N8" i="11"/>
  <c r="N11" i="11"/>
  <c r="N13" i="11"/>
  <c r="O9" i="11" l="1"/>
  <c r="N20" i="11"/>
  <c r="O8" i="11"/>
  <c r="O11" i="11"/>
  <c r="O12" i="11"/>
  <c r="O13" i="11"/>
  <c r="O10" i="11"/>
  <c r="N14" i="11"/>
  <c r="P6" i="11" s="1"/>
  <c r="Q6" i="11" s="1"/>
  <c r="R6" i="11" s="1"/>
  <c r="O14" i="11" l="1"/>
  <c r="S12" i="11"/>
  <c r="S13" i="11"/>
  <c r="S6" i="11"/>
  <c r="P10" i="11"/>
  <c r="Q10" i="11" s="1"/>
  <c r="R10" i="11" s="1"/>
  <c r="P11" i="11"/>
  <c r="Q11" i="11" s="1"/>
  <c r="R11" i="11" s="1"/>
  <c r="P9" i="11"/>
  <c r="Q9" i="11" s="1"/>
  <c r="R9" i="11" s="1"/>
  <c r="P7" i="11"/>
  <c r="Q7" i="11" s="1"/>
  <c r="R7" i="11" s="1"/>
  <c r="P8" i="11"/>
  <c r="Q8" i="11" s="1"/>
  <c r="R8" i="11" s="1"/>
  <c r="S10" i="11"/>
  <c r="S11" i="11"/>
  <c r="S9" i="11"/>
  <c r="S7" i="11"/>
  <c r="S8" i="11"/>
  <c r="P12" i="11"/>
  <c r="Q12" i="11" s="1"/>
  <c r="R12" i="11" s="1"/>
  <c r="P13" i="11"/>
  <c r="Q13" i="11" s="1"/>
  <c r="R13" i="11" s="1"/>
  <c r="R14" i="11" l="1"/>
  <c r="R15" i="11" s="1"/>
  <c r="I166" i="11"/>
  <c r="O20" i="11"/>
  <c r="P14" i="11"/>
  <c r="Q14" i="11"/>
  <c r="I167" i="11" l="1"/>
</calcChain>
</file>

<file path=xl/comments1.xml><?xml version="1.0" encoding="utf-8"?>
<comments xmlns="http://schemas.openxmlformats.org/spreadsheetml/2006/main">
  <authors>
    <author>Ülle Tamm</author>
  </authors>
  <commentList>
    <comment ref="O20" authorId="0" shape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  <comment ref="I166" authorId="0" shape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167" authorId="0" shape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</commentList>
</comments>
</file>

<file path=xl/sharedStrings.xml><?xml version="1.0" encoding="utf-8"?>
<sst xmlns="http://schemas.openxmlformats.org/spreadsheetml/2006/main" count="494" uniqueCount="207">
  <si>
    <t>KOKKU</t>
  </si>
  <si>
    <t>TREPIKODA</t>
  </si>
  <si>
    <t>KABINET</t>
  </si>
  <si>
    <t>HOONE KOKKU</t>
  </si>
  <si>
    <t>I KORRUS KOKKU</t>
  </si>
  <si>
    <t>II KORRUS KOKKU</t>
  </si>
  <si>
    <t>WC</t>
  </si>
  <si>
    <t>vakantne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</si>
  <si>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</si>
  <si>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</si>
  <si>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</si>
  <si>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</si>
  <si>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</si>
  <si>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</si>
  <si>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</si>
  <si>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</si>
  <si>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</si>
  <si>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hoone üldpind</t>
  </si>
  <si>
    <t>Üürnike ainukasutuses</t>
  </si>
  <si>
    <t>DUŠŠ</t>
  </si>
  <si>
    <t>GARAAŽ</t>
  </si>
  <si>
    <t>TUULEKODA</t>
  </si>
  <si>
    <t>Kasutus</t>
  </si>
  <si>
    <t>Suletud netopind</t>
  </si>
  <si>
    <t>Kokku</t>
  </si>
  <si>
    <t>Ühend. teede pind</t>
  </si>
  <si>
    <t>Tehn. ruumide pind</t>
  </si>
  <si>
    <t>Ruumi nimetus</t>
  </si>
  <si>
    <t>Ruumi nr</t>
  </si>
  <si>
    <t>KOKKU ainukasutuses pind</t>
  </si>
  <si>
    <t>KOKKU üldpind</t>
  </si>
  <si>
    <t>Hoone üüritav pind KOKKU</t>
  </si>
  <si>
    <t>Kasulik pind (üüritav pind)</t>
  </si>
  <si>
    <t>VAHERUUM</t>
  </si>
  <si>
    <t>ABIRUUM</t>
  </si>
  <si>
    <t>FUAJEE</t>
  </si>
  <si>
    <t>112</t>
  </si>
  <si>
    <t>113</t>
  </si>
  <si>
    <t>115</t>
  </si>
  <si>
    <t>116</t>
  </si>
  <si>
    <t>122</t>
  </si>
  <si>
    <t>123</t>
  </si>
  <si>
    <t>124</t>
  </si>
  <si>
    <t>125</t>
  </si>
  <si>
    <t>126</t>
  </si>
  <si>
    <t>127</t>
  </si>
  <si>
    <t>201</t>
  </si>
  <si>
    <t>202</t>
  </si>
  <si>
    <t>203</t>
  </si>
  <si>
    <t>204</t>
  </si>
  <si>
    <t>205</t>
  </si>
  <si>
    <t>206</t>
  </si>
  <si>
    <t>207</t>
  </si>
  <si>
    <t>PUHKERUUM</t>
  </si>
  <si>
    <t>SAAL</t>
  </si>
  <si>
    <t>ARHIIV</t>
  </si>
  <si>
    <t>AMETIRUUM</t>
  </si>
  <si>
    <t>PANIPAIK</t>
  </si>
  <si>
    <t>PPA</t>
  </si>
  <si>
    <t>Kohus</t>
  </si>
  <si>
    <t>Prokuratuur</t>
  </si>
  <si>
    <t>RUUMIDE EKSPLIKATSIOON: Võru 12 Põlva</t>
  </si>
  <si>
    <t>I KORRUS</t>
  </si>
  <si>
    <t>116A</t>
  </si>
  <si>
    <t>120</t>
  </si>
  <si>
    <t>121</t>
  </si>
  <si>
    <t>TEHN.RUUM</t>
  </si>
  <si>
    <t>124A</t>
  </si>
  <si>
    <t>128</t>
  </si>
  <si>
    <t>129</t>
  </si>
  <si>
    <t>130</t>
  </si>
  <si>
    <t>131</t>
  </si>
  <si>
    <t>132</t>
  </si>
  <si>
    <t>133</t>
  </si>
  <si>
    <t>134</t>
  </si>
  <si>
    <t>135</t>
  </si>
  <si>
    <t>VALVERUUM</t>
  </si>
  <si>
    <t>136</t>
  </si>
  <si>
    <t>137</t>
  </si>
  <si>
    <t>II KORRUS</t>
  </si>
  <si>
    <t>138</t>
  </si>
  <si>
    <t>RELVARUUM</t>
  </si>
  <si>
    <t>139</t>
  </si>
  <si>
    <t>140</t>
  </si>
  <si>
    <t>141</t>
  </si>
  <si>
    <t>142</t>
  </si>
  <si>
    <t>143</t>
  </si>
  <si>
    <t>144</t>
  </si>
  <si>
    <t>145</t>
  </si>
  <si>
    <t>RIIETUSRUUM</t>
  </si>
  <si>
    <t>146</t>
  </si>
  <si>
    <t>147</t>
  </si>
  <si>
    <t>148</t>
  </si>
  <si>
    <t>149</t>
  </si>
  <si>
    <t>LEIL</t>
  </si>
  <si>
    <t>150</t>
  </si>
  <si>
    <t>151</t>
  </si>
  <si>
    <t>153</t>
  </si>
  <si>
    <t>152</t>
  </si>
  <si>
    <t>154</t>
  </si>
  <si>
    <t>155</t>
  </si>
  <si>
    <t>156</t>
  </si>
  <si>
    <t>PESEMISRUUM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</si>
  <si>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</si>
  <si>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</si>
  <si>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</si>
  <si>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</si>
  <si>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</si>
  <si>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</si>
  <si>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</si>
  <si>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</si>
  <si>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</si>
  <si>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</si>
  <si>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KARTSER</t>
  </si>
  <si>
    <t>167</t>
  </si>
  <si>
    <t>168</t>
  </si>
  <si>
    <t>169</t>
  </si>
  <si>
    <t>170</t>
  </si>
  <si>
    <t>171</t>
  </si>
  <si>
    <t>172</t>
  </si>
  <si>
    <t>VALVURIRUUM</t>
  </si>
  <si>
    <t>173</t>
  </si>
  <si>
    <t>174</t>
  </si>
  <si>
    <t>175</t>
  </si>
  <si>
    <t>176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</si>
  <si>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</si>
  <si>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</si>
  <si>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</si>
  <si>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</si>
  <si>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</si>
  <si>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</si>
  <si>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</si>
  <si>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</si>
  <si>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</si>
  <si>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</si>
  <si>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</si>
  <si>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</si>
  <si>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</si>
  <si>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</si>
  <si>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</si>
  <si>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</si>
  <si>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</si>
  <si>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</si>
  <si>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</si>
  <si>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</si>
  <si>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202A</t>
  </si>
  <si>
    <t>208</t>
  </si>
  <si>
    <t>209</t>
  </si>
  <si>
    <t>210</t>
  </si>
  <si>
    <t>211</t>
  </si>
  <si>
    <t>212</t>
  </si>
  <si>
    <t>213</t>
  </si>
  <si>
    <t>213A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</si>
  <si>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</si>
  <si>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</si>
  <si>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</si>
  <si>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</si>
  <si>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</si>
  <si>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</si>
  <si>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</si>
  <si>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</si>
  <si>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</si>
  <si>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</si>
  <si>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</si>
  <si>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</si>
  <si>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</si>
  <si>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</si>
  <si>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</si>
  <si>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</si>
  <si>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</si>
  <si>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</si>
  <si>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</si>
  <si>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</si>
  <si>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</si>
  <si>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</si>
  <si>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</si>
  <si>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</si>
  <si>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</si>
  <si>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</si>
  <si>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</si>
  <si>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</si>
  <si>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</si>
  <si>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</si>
  <si>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VENT.RUUM</t>
  </si>
  <si>
    <t>244</t>
  </si>
  <si>
    <t>245</t>
  </si>
  <si>
    <t>246</t>
  </si>
  <si>
    <t>OOTERUUM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</si>
  <si>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</si>
  <si>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</si>
  <si>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</si>
  <si>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</si>
  <si>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</si>
  <si>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</si>
  <si>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</si>
  <si>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</si>
  <si>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</si>
  <si>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</si>
  <si>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</si>
  <si>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</si>
  <si>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</si>
  <si>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</si>
  <si>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</si>
  <si>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PPA ühine</t>
  </si>
  <si>
    <t>EESRUUM</t>
  </si>
  <si>
    <t>-</t>
  </si>
  <si>
    <t>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</si>
</sst>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_ ;[Red]\-0.00\ "/>
  </numFmts>
  <fonts count="12" x14ac:knownFonts="1">
    <font>
      <sz val="10"/>
      <name val="Arial"/>
    </font>
    <font>
      <sz val="14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Arial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4" fillId="0" borderId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4" fillId="0" borderId="0" xfId="0" applyFont="1"/>
    <xf numFmtId="164" fontId="4" fillId="0" borderId="3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/>
    <xf numFmtId="164" fontId="4" fillId="0" borderId="0" xfId="0" applyNumberFormat="1" applyFont="1"/>
    <xf numFmtId="0" fontId="4" fillId="0" borderId="3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Border="1"/>
    <xf numFmtId="0" fontId="2" fillId="0" borderId="4" xfId="0" applyFont="1" applyBorder="1"/>
    <xf numFmtId="0" fontId="5" fillId="0" borderId="1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164" fontId="2" fillId="0" borderId="0" xfId="0" applyNumberFormat="1" applyFont="1" applyBorder="1"/>
    <xf numFmtId="0" fontId="4" fillId="0" borderId="22" xfId="0" applyFont="1" applyFill="1" applyBorder="1"/>
    <xf numFmtId="164" fontId="0" fillId="0" borderId="22" xfId="0" applyNumberFormat="1" applyFill="1" applyBorder="1"/>
    <xf numFmtId="164" fontId="2" fillId="0" borderId="7" xfId="0" applyNumberFormat="1" applyFont="1" applyFill="1" applyBorder="1"/>
    <xf numFmtId="164" fontId="5" fillId="0" borderId="12" xfId="0" applyNumberFormat="1" applyFont="1" applyFill="1" applyBorder="1"/>
    <xf numFmtId="164" fontId="2" fillId="0" borderId="7" xfId="0" applyNumberFormat="1" applyFont="1" applyFill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165" fontId="0" fillId="0" borderId="23" xfId="1" applyNumberFormat="1" applyFont="1" applyFill="1" applyBorder="1"/>
    <xf numFmtId="0" fontId="4" fillId="0" borderId="17" xfId="0" applyFont="1" applyFill="1" applyBorder="1"/>
    <xf numFmtId="164" fontId="0" fillId="0" borderId="17" xfId="0" applyNumberFormat="1" applyFill="1" applyBorder="1"/>
    <xf numFmtId="164" fontId="2" fillId="0" borderId="0" xfId="0" applyNumberFormat="1" applyFont="1" applyFill="1" applyBorder="1"/>
    <xf numFmtId="164" fontId="5" fillId="0" borderId="15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4" fontId="5" fillId="0" borderId="17" xfId="0" applyNumberFormat="1" applyFont="1" applyFill="1" applyBorder="1" applyAlignment="1">
      <alignment horizontal="right"/>
    </xf>
    <xf numFmtId="165" fontId="0" fillId="0" borderId="24" xfId="1" applyNumberFormat="1" applyFont="1" applyFill="1" applyBorder="1"/>
    <xf numFmtId="0" fontId="4" fillId="2" borderId="5" xfId="0" applyFont="1" applyFill="1" applyBorder="1"/>
    <xf numFmtId="164" fontId="0" fillId="2" borderId="5" xfId="0" applyNumberFormat="1" applyFill="1" applyBorder="1"/>
    <xf numFmtId="164" fontId="2" fillId="2" borderId="19" xfId="0" applyNumberFormat="1" applyFont="1" applyFill="1" applyBorder="1"/>
    <xf numFmtId="164" fontId="5" fillId="2" borderId="20" xfId="0" applyNumberFormat="1" applyFont="1" applyFill="1" applyBorder="1"/>
    <xf numFmtId="164" fontId="2" fillId="2" borderId="19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165" fontId="0" fillId="2" borderId="21" xfId="1" applyNumberFormat="1" applyFont="1" applyFill="1" applyBorder="1"/>
    <xf numFmtId="0" fontId="5" fillId="0" borderId="5" xfId="0" applyFont="1" applyBorder="1"/>
    <xf numFmtId="164" fontId="5" fillId="0" borderId="5" xfId="0" applyNumberFormat="1" applyFont="1" applyBorder="1"/>
    <xf numFmtId="164" fontId="5" fillId="0" borderId="19" xfId="0" applyNumberFormat="1" applyFont="1" applyBorder="1"/>
    <xf numFmtId="164" fontId="5" fillId="0" borderId="20" xfId="0" applyNumberFormat="1" applyFont="1" applyBorder="1"/>
    <xf numFmtId="164" fontId="5" fillId="0" borderId="21" xfId="0" applyNumberFormat="1" applyFont="1" applyBorder="1"/>
    <xf numFmtId="164" fontId="0" fillId="0" borderId="0" xfId="0" applyNumberFormat="1"/>
    <xf numFmtId="164" fontId="2" fillId="0" borderId="0" xfId="0" applyNumberFormat="1" applyFont="1" applyBorder="1" applyAlignment="1">
      <alignment horizontal="left"/>
    </xf>
    <xf numFmtId="164" fontId="0" fillId="0" borderId="7" xfId="0" applyNumberFormat="1" applyBorder="1"/>
    <xf numFmtId="164" fontId="5" fillId="0" borderId="12" xfId="0" applyNumberFormat="1" applyFont="1" applyBorder="1"/>
    <xf numFmtId="0" fontId="0" fillId="0" borderId="8" xfId="0" applyBorder="1"/>
    <xf numFmtId="164" fontId="5" fillId="0" borderId="18" xfId="0" applyNumberFormat="1" applyFont="1" applyBorder="1"/>
    <xf numFmtId="0" fontId="5" fillId="0" borderId="5" xfId="0" applyFont="1" applyBorder="1" applyAlignment="1"/>
    <xf numFmtId="0" fontId="5" fillId="0" borderId="19" xfId="0" applyFont="1" applyBorder="1" applyAlignment="1"/>
    <xf numFmtId="164" fontId="0" fillId="0" borderId="0" xfId="0" applyNumberFormat="1" applyBorder="1"/>
    <xf numFmtId="164" fontId="2" fillId="0" borderId="23" xfId="0" applyNumberFormat="1" applyFont="1" applyBorder="1"/>
    <xf numFmtId="164" fontId="5" fillId="0" borderId="19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textRotation="90"/>
    </xf>
    <xf numFmtId="16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49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/>
    <xf numFmtId="0" fontId="4" fillId="0" borderId="29" xfId="0" applyFont="1" applyBorder="1"/>
    <xf numFmtId="49" fontId="4" fillId="0" borderId="28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31" xfId="0" applyFont="1" applyBorder="1"/>
    <xf numFmtId="166" fontId="6" fillId="0" borderId="0" xfId="0" applyNumberFormat="1" applyFont="1" applyFill="1"/>
    <xf numFmtId="166" fontId="0" fillId="0" borderId="0" xfId="0" applyNumberFormat="1"/>
    <xf numFmtId="166" fontId="4" fillId="0" borderId="0" xfId="0" applyNumberFormat="1" applyFont="1"/>
    <xf numFmtId="166" fontId="0" fillId="0" borderId="0" xfId="0" applyNumberFormat="1" applyBorder="1"/>
    <xf numFmtId="0" fontId="4" fillId="0" borderId="0" xfId="0" applyFont="1" applyFill="1" applyBorder="1" applyAlignment="1">
      <alignment horizontal="center" vertical="center" textRotation="90"/>
    </xf>
    <xf numFmtId="49" fontId="3" fillId="0" borderId="28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4" fillId="0" borderId="28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3" xfId="2" applyFont="1" applyBorder="1"/>
    <xf numFmtId="49" fontId="4" fillId="0" borderId="3" xfId="2" applyNumberFormat="1" applyFont="1" applyBorder="1" applyAlignment="1">
      <alignment horizontal="center"/>
    </xf>
    <xf numFmtId="49" fontId="4" fillId="0" borderId="3" xfId="2" applyNumberFormat="1" applyFont="1" applyBorder="1"/>
    <xf numFmtId="0" fontId="4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0" fontId="3" fillId="0" borderId="29" xfId="0" applyFont="1" applyBorder="1"/>
    <xf numFmtId="166" fontId="3" fillId="0" borderId="0" xfId="0" applyNumberFormat="1" applyFont="1"/>
    <xf numFmtId="0" fontId="3" fillId="0" borderId="0" xfId="0" applyFont="1"/>
    <xf numFmtId="49" fontId="10" fillId="0" borderId="28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164" fontId="10" fillId="0" borderId="3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22" xfId="0" applyFont="1" applyBorder="1"/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vertical="center" textRotation="90"/>
    </xf>
    <xf numFmtId="49" fontId="3" fillId="0" borderId="28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1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center"/>
    </xf>
  </cellXfs>
  <cellStyles count="4">
    <cellStyle name="Normaallaad" xfId="0" builtinId="0"/>
    <cellStyle name="Normaallaad 2" xfId="2"/>
    <cellStyle name="Normaallaad 3" xfId="3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2"/>
  <sheetViews>
    <sheetView tabSelected="1" workbookViewId="0">
      <selection activeCell="K3" sqref="K3"/>
    </sheetView>
  </sheetViews>
  <sheetFormatPr defaultColWidth="9.109375" defaultRowHeight="13.2" x14ac:dyDescent="0.25"/>
  <cols>
    <col min="1" max="1" width="4.44140625" style="1" customWidth="1"/>
    <col min="2" max="2" width="6.5546875" style="2" customWidth="1"/>
    <col min="3" max="3" width="19.5546875" style="1" bestFit="1" customWidth="1"/>
    <col min="4" max="4" width="8.88671875" style="1" customWidth="1"/>
    <col min="5" max="5" width="8.5546875" style="1" customWidth="1"/>
    <col min="6" max="6" width="9.5546875" style="1" customWidth="1"/>
    <col min="7" max="7" width="11.88671875" style="1" customWidth="1"/>
    <col min="8" max="8" width="28.109375" style="6" bestFit="1" customWidth="1"/>
    <col min="9" max="9" width="11.88671875" style="3" customWidth="1"/>
    <col min="10" max="10" width="9.109375" style="3" customWidth="1"/>
    <col min="11" max="11" width="28.109375" style="3" bestFit="1" customWidth="1"/>
    <col min="12" max="13" width="9.109375" style="3"/>
    <col min="14" max="14" width="14.33203125" style="3" customWidth="1"/>
    <col min="15" max="15" width="15" style="3" customWidth="1"/>
    <col min="16" max="16" width="15.88671875" style="3" customWidth="1"/>
    <col min="17" max="17" width="15.33203125" style="3" customWidth="1"/>
    <col min="18" max="18" width="12.5546875" style="3" customWidth="1"/>
    <col min="19" max="19" width="15.6640625" style="3" customWidth="1"/>
    <col min="20" max="16384" width="9.109375" style="3"/>
  </cols>
  <sheetData>
    <row r="1" spans="1:19" ht="13.8" thickBot="1" x14ac:dyDescent="0.3"/>
    <row r="2" spans="1:19" ht="17.399999999999999" x14ac:dyDescent="0.25">
      <c r="A2" s="65"/>
      <c r="B2" s="102" t="s">
        <v>61</v>
      </c>
      <c r="C2" s="103"/>
      <c r="D2" s="103"/>
      <c r="E2" s="103"/>
      <c r="F2" s="103"/>
      <c r="G2" s="103"/>
      <c r="H2" s="104"/>
    </row>
    <row r="3" spans="1:19" ht="12.75" customHeight="1" thickBot="1" x14ac:dyDescent="0.3">
      <c r="A3" s="106"/>
      <c r="B3" s="108" t="s">
        <v>28</v>
      </c>
      <c r="C3" s="110" t="s">
        <v>27</v>
      </c>
      <c r="D3" s="110" t="s">
        <v>23</v>
      </c>
      <c r="E3" s="110"/>
      <c r="F3" s="110"/>
      <c r="G3" s="110"/>
      <c r="H3" s="128" t="s">
        <v>22</v>
      </c>
    </row>
    <row r="4" spans="1:19" ht="13.8" thickBot="1" x14ac:dyDescent="0.3">
      <c r="A4" s="107"/>
      <c r="B4" s="109"/>
      <c r="C4" s="111"/>
      <c r="D4" s="112" t="s">
        <v>24</v>
      </c>
      <c r="E4" s="113" t="s">
        <v>32</v>
      </c>
      <c r="F4" s="112" t="s">
        <v>25</v>
      </c>
      <c r="G4" s="112" t="s">
        <v>26</v>
      </c>
      <c r="H4" s="128"/>
      <c r="I4" s="5"/>
      <c r="L4" s="120" t="s">
        <v>18</v>
      </c>
      <c r="M4" s="121"/>
      <c r="N4" s="122"/>
      <c r="O4" s="123" t="s">
        <v>8</v>
      </c>
      <c r="P4" s="124"/>
      <c r="Q4" s="125"/>
      <c r="R4" s="126" t="s">
        <v>9</v>
      </c>
      <c r="S4" s="114" t="s">
        <v>10</v>
      </c>
    </row>
    <row r="5" spans="1:19" ht="27" thickBot="1" x14ac:dyDescent="0.3">
      <c r="A5" s="107"/>
      <c r="B5" s="109"/>
      <c r="C5" s="111"/>
      <c r="D5" s="112" t="s">
        <v>0</v>
      </c>
      <c r="E5" s="113"/>
      <c r="F5" s="112"/>
      <c r="G5" s="112"/>
      <c r="H5" s="128"/>
      <c r="K5" s="4"/>
      <c r="L5" s="17" t="s">
        <v>11</v>
      </c>
      <c r="M5" s="18" t="s">
        <v>12</v>
      </c>
      <c r="N5" s="19" t="s">
        <v>13</v>
      </c>
      <c r="O5" s="20" t="s">
        <v>14</v>
      </c>
      <c r="P5" s="21" t="s">
        <v>15</v>
      </c>
      <c r="Q5" s="22" t="s">
        <v>16</v>
      </c>
      <c r="R5" s="127"/>
      <c r="S5" s="115"/>
    </row>
    <row r="6" spans="1:19" s="13" customFormat="1" x14ac:dyDescent="0.25">
      <c r="A6" s="105"/>
      <c r="B6" s="80"/>
      <c r="C6" s="81" t="s">
        <v>62</v>
      </c>
      <c r="D6" s="12"/>
      <c r="E6" s="12"/>
      <c r="F6" s="12"/>
      <c r="G6" s="11"/>
      <c r="H6" s="68"/>
      <c r="K6" s="24" t="s">
        <v>58</v>
      </c>
      <c r="L6" s="25">
        <f>SUMIFS($E$6:$E$100,$H$6:$H$100,K6)</f>
        <v>980.50000000000034</v>
      </c>
      <c r="M6" s="26">
        <f>SUMIFS($E$103:$E$165,$H$103:$H$165,K6)</f>
        <v>405</v>
      </c>
      <c r="N6" s="27">
        <f t="shared" ref="N6:N13" si="0">SUM(L6:M6)</f>
        <v>1385.5000000000005</v>
      </c>
      <c r="O6" s="28">
        <v>84.3</v>
      </c>
      <c r="P6" s="28">
        <f>N6/$N$14*N$17</f>
        <v>0</v>
      </c>
      <c r="Q6" s="29">
        <f>SUM(O6:P6)</f>
        <v>84.3</v>
      </c>
      <c r="R6" s="27">
        <f>N6+Q6</f>
        <v>1469.8000000000004</v>
      </c>
      <c r="S6" s="30">
        <f t="shared" ref="S6:S13" si="1">N6/$N$14</f>
        <v>0.63886199105454877</v>
      </c>
    </row>
    <row r="7" spans="1:19" s="13" customFormat="1" x14ac:dyDescent="0.25">
      <c r="A7" s="105"/>
      <c r="B7" s="82">
        <v>101</v>
      </c>
      <c r="C7" s="83" t="s">
        <v>33</v>
      </c>
      <c r="D7" s="12">
        <v>19.100000000000001</v>
      </c>
      <c r="E7" s="12">
        <v>19.100000000000001</v>
      </c>
      <c r="F7" s="11"/>
      <c r="G7" s="11"/>
      <c r="H7" s="68" t="s">
        <v>203</v>
      </c>
      <c r="K7" s="31" t="s">
        <v>59</v>
      </c>
      <c r="L7" s="32">
        <f>SUMIFS($E$6:$E$100,$H$6:$H$100,K7)</f>
        <v>99.000000000000014</v>
      </c>
      <c r="M7" s="33">
        <f>SUMIFS($E$103:$E$165,$H$103:$H$165,K7)</f>
        <v>544.6</v>
      </c>
      <c r="N7" s="34">
        <f t="shared" si="0"/>
        <v>643.6</v>
      </c>
      <c r="O7" s="35">
        <v>0</v>
      </c>
      <c r="P7" s="35">
        <f t="shared" ref="P7:P13" si="2">N7/$N$14*N$17</f>
        <v>0</v>
      </c>
      <c r="Q7" s="36">
        <f t="shared" ref="Q7:Q13" si="3">SUM(O7:P7)</f>
        <v>0</v>
      </c>
      <c r="R7" s="34">
        <f t="shared" ref="R7:R13" si="4">N7+Q7</f>
        <v>643.6</v>
      </c>
      <c r="S7" s="37">
        <f t="shared" si="1"/>
        <v>0.29676764882187479</v>
      </c>
    </row>
    <row r="8" spans="1:19" s="13" customFormat="1" x14ac:dyDescent="0.25">
      <c r="A8" s="15"/>
      <c r="B8" s="82">
        <v>102</v>
      </c>
      <c r="C8" s="83" t="s">
        <v>33</v>
      </c>
      <c r="D8" s="12">
        <v>10.8</v>
      </c>
      <c r="E8" s="12">
        <v>10.8</v>
      </c>
      <c r="F8" s="11"/>
      <c r="G8" s="11"/>
      <c r="H8" s="68" t="s">
        <v>203</v>
      </c>
      <c r="K8" s="31" t="s">
        <v>60</v>
      </c>
      <c r="L8" s="32">
        <f>SUMIFS($E$7:$E$100,$H$7:$H$100,K8)</f>
        <v>0</v>
      </c>
      <c r="M8" s="33">
        <f>SUMIFS($E$103:$E$165,$H$103:$H$165,K8)</f>
        <v>127.79999999999998</v>
      </c>
      <c r="N8" s="34">
        <f t="shared" si="0"/>
        <v>127.79999999999998</v>
      </c>
      <c r="O8" s="35">
        <f t="shared" ref="O8:O13" si="5">L8/$L$14*L$16+M8/$M$14*$M$16</f>
        <v>0</v>
      </c>
      <c r="P8" s="35">
        <f t="shared" si="2"/>
        <v>0</v>
      </c>
      <c r="Q8" s="36">
        <f t="shared" si="3"/>
        <v>0</v>
      </c>
      <c r="R8" s="34">
        <f t="shared" si="4"/>
        <v>127.79999999999998</v>
      </c>
      <c r="S8" s="37">
        <f t="shared" si="1"/>
        <v>5.892931249135424E-2</v>
      </c>
    </row>
    <row r="9" spans="1:19" s="13" customFormat="1" x14ac:dyDescent="0.25">
      <c r="A9" s="105"/>
      <c r="B9" s="82">
        <v>103</v>
      </c>
      <c r="C9" s="83" t="s">
        <v>2</v>
      </c>
      <c r="D9" s="12">
        <v>19</v>
      </c>
      <c r="E9" s="12">
        <v>19</v>
      </c>
      <c r="F9" s="12"/>
      <c r="G9" s="11"/>
      <c r="H9" s="68" t="s">
        <v>58</v>
      </c>
      <c r="K9" s="31" t="s">
        <v>206</v>
      </c>
      <c r="L9" s="32">
        <f>SUMIFS($E$6:$E$100,$H$6:$H$100,K9)</f>
        <v>11.8</v>
      </c>
      <c r="M9" s="33">
        <f>SUMIFS($E$103:$E$165,$H$103:$H$165,K9)</f>
        <v>0</v>
      </c>
      <c r="N9" s="34">
        <f t="shared" si="0"/>
        <v>11.8</v>
      </c>
      <c r="O9" s="35">
        <f>L9/$L$14*L$16+M9/$M$14*$M$16</f>
        <v>0.92124988545771069</v>
      </c>
      <c r="P9" s="35">
        <f t="shared" si="2"/>
        <v>0</v>
      </c>
      <c r="Q9" s="36">
        <f t="shared" si="3"/>
        <v>0.92124988545771069</v>
      </c>
      <c r="R9" s="34">
        <f t="shared" si="4"/>
        <v>12.721249885457711</v>
      </c>
      <c r="S9" s="37">
        <f t="shared" si="1"/>
        <v>5.4410476322220673E-3</v>
      </c>
    </row>
    <row r="10" spans="1:19" s="13" customFormat="1" x14ac:dyDescent="0.25">
      <c r="A10" s="105"/>
      <c r="B10" s="82">
        <v>104</v>
      </c>
      <c r="C10" s="83" t="s">
        <v>2</v>
      </c>
      <c r="D10" s="12">
        <v>12</v>
      </c>
      <c r="E10" s="12">
        <v>12</v>
      </c>
      <c r="F10" s="12"/>
      <c r="G10" s="11"/>
      <c r="H10" s="68" t="s">
        <v>58</v>
      </c>
      <c r="K10" s="31"/>
      <c r="L10" s="32">
        <f t="shared" ref="L10:L13" si="6">SUMIFS($E$6:$E$41,$H$6:$H$41,K10)</f>
        <v>0</v>
      </c>
      <c r="M10" s="33">
        <f t="shared" ref="M10:M13" si="7">SUMIFS($E$42:$E$165,$H$42:$H$165,K10)</f>
        <v>0</v>
      </c>
      <c r="N10" s="34">
        <f t="shared" si="0"/>
        <v>0</v>
      </c>
      <c r="O10" s="35">
        <f t="shared" si="5"/>
        <v>0</v>
      </c>
      <c r="P10" s="35">
        <f t="shared" si="2"/>
        <v>0</v>
      </c>
      <c r="Q10" s="36">
        <f t="shared" si="3"/>
        <v>0</v>
      </c>
      <c r="R10" s="34">
        <f t="shared" si="4"/>
        <v>0</v>
      </c>
      <c r="S10" s="37">
        <f t="shared" si="1"/>
        <v>0</v>
      </c>
    </row>
    <row r="11" spans="1:19" s="13" customFormat="1" x14ac:dyDescent="0.25">
      <c r="A11" s="105"/>
      <c r="B11" s="82">
        <v>105</v>
      </c>
      <c r="C11" s="83" t="s">
        <v>2</v>
      </c>
      <c r="D11" s="12">
        <v>11.8</v>
      </c>
      <c r="E11" s="12">
        <v>11.8</v>
      </c>
      <c r="F11" s="12"/>
      <c r="G11" s="11"/>
      <c r="H11" s="68" t="s">
        <v>206</v>
      </c>
      <c r="K11" s="31"/>
      <c r="L11" s="32">
        <f t="shared" si="6"/>
        <v>0</v>
      </c>
      <c r="M11" s="33">
        <f t="shared" si="7"/>
        <v>0</v>
      </c>
      <c r="N11" s="34">
        <f t="shared" si="0"/>
        <v>0</v>
      </c>
      <c r="O11" s="35">
        <f t="shared" si="5"/>
        <v>0</v>
      </c>
      <c r="P11" s="35">
        <f t="shared" si="2"/>
        <v>0</v>
      </c>
      <c r="Q11" s="36">
        <f t="shared" si="3"/>
        <v>0</v>
      </c>
      <c r="R11" s="34">
        <f t="shared" si="4"/>
        <v>0</v>
      </c>
      <c r="S11" s="37">
        <f t="shared" si="1"/>
        <v>0</v>
      </c>
    </row>
    <row r="12" spans="1:19" s="13" customFormat="1" ht="13.8" thickBot="1" x14ac:dyDescent="0.3">
      <c r="A12" s="105"/>
      <c r="B12" s="82">
        <v>106</v>
      </c>
      <c r="C12" s="83" t="s">
        <v>2</v>
      </c>
      <c r="D12" s="12">
        <v>17.3</v>
      </c>
      <c r="E12" s="12">
        <v>17.3</v>
      </c>
      <c r="F12" s="12"/>
      <c r="G12" s="11"/>
      <c r="H12" s="68" t="s">
        <v>58</v>
      </c>
      <c r="K12" s="31"/>
      <c r="L12" s="32">
        <f t="shared" si="6"/>
        <v>0</v>
      </c>
      <c r="M12" s="33">
        <f t="shared" si="7"/>
        <v>0</v>
      </c>
      <c r="N12" s="34">
        <f t="shared" si="0"/>
        <v>0</v>
      </c>
      <c r="O12" s="35">
        <f t="shared" si="5"/>
        <v>0</v>
      </c>
      <c r="P12" s="35">
        <f t="shared" si="2"/>
        <v>0</v>
      </c>
      <c r="Q12" s="36">
        <f t="shared" si="3"/>
        <v>0</v>
      </c>
      <c r="R12" s="34">
        <f t="shared" si="4"/>
        <v>0</v>
      </c>
      <c r="S12" s="37">
        <f t="shared" si="1"/>
        <v>0</v>
      </c>
    </row>
    <row r="13" spans="1:19" s="13" customFormat="1" ht="13.8" thickBot="1" x14ac:dyDescent="0.3">
      <c r="A13" s="105"/>
      <c r="B13" s="82">
        <v>107</v>
      </c>
      <c r="C13" s="83" t="s">
        <v>2</v>
      </c>
      <c r="D13" s="12">
        <v>17.2</v>
      </c>
      <c r="E13" s="12">
        <v>17.2</v>
      </c>
      <c r="F13" s="12"/>
      <c r="G13" s="12"/>
      <c r="H13" s="68" t="s">
        <v>58</v>
      </c>
      <c r="K13" s="38" t="s">
        <v>7</v>
      </c>
      <c r="L13" s="39">
        <f t="shared" si="6"/>
        <v>0</v>
      </c>
      <c r="M13" s="40">
        <f t="shared" si="7"/>
        <v>0</v>
      </c>
      <c r="N13" s="41">
        <f t="shared" si="0"/>
        <v>0</v>
      </c>
      <c r="O13" s="42">
        <f t="shared" si="5"/>
        <v>0</v>
      </c>
      <c r="P13" s="42">
        <f t="shared" si="2"/>
        <v>0</v>
      </c>
      <c r="Q13" s="43">
        <f t="shared" si="3"/>
        <v>0</v>
      </c>
      <c r="R13" s="41">
        <f t="shared" si="4"/>
        <v>0</v>
      </c>
      <c r="S13" s="44">
        <f t="shared" si="1"/>
        <v>0</v>
      </c>
    </row>
    <row r="14" spans="1:19" s="13" customFormat="1" ht="13.8" thickBot="1" x14ac:dyDescent="0.3">
      <c r="A14" s="105"/>
      <c r="B14" s="82">
        <v>108</v>
      </c>
      <c r="C14" s="83" t="s">
        <v>2</v>
      </c>
      <c r="D14" s="12">
        <v>17.3</v>
      </c>
      <c r="E14" s="12">
        <v>17.3</v>
      </c>
      <c r="F14" s="12"/>
      <c r="G14" s="11"/>
      <c r="H14" s="68" t="s">
        <v>58</v>
      </c>
      <c r="K14" s="45" t="s">
        <v>29</v>
      </c>
      <c r="L14" s="46">
        <f t="shared" ref="L14:Q14" si="8">SUM(L6:L13)</f>
        <v>1091.3000000000004</v>
      </c>
      <c r="M14" s="47">
        <f t="shared" si="8"/>
        <v>1077.4000000000001</v>
      </c>
      <c r="N14" s="48">
        <f t="shared" si="8"/>
        <v>2168.7000000000007</v>
      </c>
      <c r="O14" s="47">
        <f>SUM(O6:O13)</f>
        <v>85.221249885457709</v>
      </c>
      <c r="P14" s="60">
        <f t="shared" si="8"/>
        <v>0</v>
      </c>
      <c r="Q14" s="61">
        <f t="shared" si="8"/>
        <v>85.221249885457709</v>
      </c>
      <c r="R14" s="62">
        <f>SUM(R6:R13)</f>
        <v>2253.9212498854586</v>
      </c>
      <c r="S14" s="49"/>
    </row>
    <row r="15" spans="1:19" s="13" customFormat="1" ht="13.8" thickBot="1" x14ac:dyDescent="0.3">
      <c r="A15" s="105"/>
      <c r="B15" s="82">
        <v>109</v>
      </c>
      <c r="C15" s="83" t="s">
        <v>2</v>
      </c>
      <c r="D15" s="12">
        <v>17.5</v>
      </c>
      <c r="E15" s="12">
        <v>17.5</v>
      </c>
      <c r="F15" s="12"/>
      <c r="G15" s="11"/>
      <c r="H15" s="68" t="s">
        <v>58</v>
      </c>
      <c r="I15" s="14"/>
      <c r="K15" s="3"/>
      <c r="L15" s="3"/>
      <c r="M15" s="3"/>
      <c r="N15" s="50"/>
      <c r="O15" s="3"/>
      <c r="P15" s="3"/>
      <c r="Q15" s="3"/>
      <c r="R15" s="50">
        <f>E167-R14</f>
        <v>-2.124988545801898E-2</v>
      </c>
      <c r="S15" s="51"/>
    </row>
    <row r="16" spans="1:19" s="13" customFormat="1" x14ac:dyDescent="0.25">
      <c r="A16" s="105"/>
      <c r="B16" s="82">
        <v>110</v>
      </c>
      <c r="C16" s="83" t="s">
        <v>2</v>
      </c>
      <c r="D16" s="12">
        <v>18</v>
      </c>
      <c r="E16" s="12">
        <v>18</v>
      </c>
      <c r="F16" s="12"/>
      <c r="G16" s="11"/>
      <c r="H16" s="68" t="s">
        <v>58</v>
      </c>
      <c r="I16" s="14"/>
      <c r="K16" s="101" t="s">
        <v>203</v>
      </c>
      <c r="L16" s="52">
        <f>SUMIFS($E$6:$E$100,$H$6:$H$100,$K16)</f>
        <v>85.2</v>
      </c>
      <c r="M16" s="59">
        <f>SUMIFS($E$103:$E$165,$H$103:$H$165,K16)</f>
        <v>0</v>
      </c>
      <c r="N16" s="53">
        <f>SUM(L16:M16)</f>
        <v>85.2</v>
      </c>
      <c r="O16" s="50"/>
      <c r="P16" s="3"/>
      <c r="Q16" s="3"/>
      <c r="R16" s="3"/>
      <c r="S16" s="3"/>
    </row>
    <row r="17" spans="1:19" s="13" customFormat="1" ht="13.8" thickBot="1" x14ac:dyDescent="0.3">
      <c r="A17" s="15"/>
      <c r="B17" s="82">
        <v>111</v>
      </c>
      <c r="C17" s="83" t="s">
        <v>33</v>
      </c>
      <c r="D17" s="12">
        <v>49.1</v>
      </c>
      <c r="E17" s="12">
        <v>49.1</v>
      </c>
      <c r="F17" s="12"/>
      <c r="G17" s="11"/>
      <c r="H17" s="68" t="s">
        <v>203</v>
      </c>
      <c r="K17" s="54" t="s">
        <v>17</v>
      </c>
      <c r="L17" s="58">
        <f>SUMIFS($E$6:$E$41,$H$6:$H$41,K17)</f>
        <v>0</v>
      </c>
      <c r="M17" s="23">
        <f>SUMIFS($E$42:$E$165,$H$42:$H$165,K17)</f>
        <v>0</v>
      </c>
      <c r="N17" s="55">
        <f>SUM(L17:M17)</f>
        <v>0</v>
      </c>
      <c r="O17" s="3"/>
      <c r="P17" s="3"/>
      <c r="Q17" s="3"/>
      <c r="R17" s="3"/>
      <c r="S17" s="3"/>
    </row>
    <row r="18" spans="1:19" s="13" customFormat="1" ht="13.8" thickBot="1" x14ac:dyDescent="0.3">
      <c r="A18" s="15"/>
      <c r="B18" s="67" t="s">
        <v>36</v>
      </c>
      <c r="C18" s="86" t="s">
        <v>1</v>
      </c>
      <c r="D18" s="12">
        <v>7.7</v>
      </c>
      <c r="F18" s="12">
        <v>7.7</v>
      </c>
      <c r="G18" s="11"/>
      <c r="H18" s="68"/>
      <c r="K18" s="56" t="s">
        <v>30</v>
      </c>
      <c r="L18" s="57"/>
      <c r="M18" s="57"/>
      <c r="N18" s="55">
        <f>SUM(N16:N17)</f>
        <v>85.2</v>
      </c>
      <c r="O18" s="3"/>
      <c r="P18" s="3"/>
      <c r="Q18" s="3"/>
      <c r="R18" s="3"/>
      <c r="S18" s="3"/>
    </row>
    <row r="19" spans="1:19" s="13" customFormat="1" x14ac:dyDescent="0.25">
      <c r="A19" s="15"/>
      <c r="B19" s="67" t="s">
        <v>37</v>
      </c>
      <c r="C19" s="86" t="s">
        <v>33</v>
      </c>
      <c r="D19" s="12">
        <v>31.6</v>
      </c>
      <c r="E19" s="12">
        <v>31.6</v>
      </c>
      <c r="F19" s="12"/>
      <c r="G19" s="11"/>
      <c r="H19" s="68" t="s">
        <v>58</v>
      </c>
      <c r="K19" s="3"/>
      <c r="L19" s="3"/>
      <c r="M19" s="3"/>
      <c r="N19" s="3"/>
      <c r="O19" s="3"/>
      <c r="P19" s="3"/>
      <c r="Q19" s="3"/>
      <c r="R19" s="3"/>
      <c r="S19" s="3"/>
    </row>
    <row r="20" spans="1:19" s="13" customFormat="1" x14ac:dyDescent="0.25">
      <c r="A20" s="15"/>
      <c r="B20" s="67" t="s">
        <v>38</v>
      </c>
      <c r="C20" s="86" t="s">
        <v>56</v>
      </c>
      <c r="D20" s="12">
        <v>85.4</v>
      </c>
      <c r="E20" s="12">
        <v>85.4</v>
      </c>
      <c r="F20" s="12"/>
      <c r="G20" s="11"/>
      <c r="H20" s="68" t="s">
        <v>58</v>
      </c>
      <c r="K20" s="6" t="s">
        <v>31</v>
      </c>
      <c r="L20" s="50">
        <f>L14+L16+L17</f>
        <v>1176.5000000000005</v>
      </c>
      <c r="M20" s="50">
        <f>M14+M16+M17</f>
        <v>1077.4000000000001</v>
      </c>
      <c r="N20" s="50">
        <f>L20+M20</f>
        <v>2253.9000000000005</v>
      </c>
      <c r="O20" s="50">
        <f>N20-E167</f>
        <v>0</v>
      </c>
      <c r="P20" s="6"/>
      <c r="Q20" s="3"/>
      <c r="R20" s="3"/>
      <c r="S20" s="3"/>
    </row>
    <row r="21" spans="1:19" s="13" customFormat="1" x14ac:dyDescent="0.25">
      <c r="A21" s="63"/>
      <c r="B21" s="84" t="s">
        <v>39</v>
      </c>
      <c r="C21" s="85" t="s">
        <v>56</v>
      </c>
      <c r="D21" s="12">
        <v>16.5</v>
      </c>
      <c r="E21" s="12">
        <v>16.5</v>
      </c>
      <c r="F21" s="12"/>
      <c r="G21" s="11"/>
      <c r="H21" s="68" t="s">
        <v>58</v>
      </c>
      <c r="K21" s="3"/>
      <c r="L21" s="3"/>
      <c r="M21" s="3"/>
      <c r="N21" s="3"/>
      <c r="O21" s="3"/>
      <c r="P21" s="50"/>
      <c r="Q21" s="3"/>
      <c r="R21" s="3"/>
      <c r="S21" s="3"/>
    </row>
    <row r="22" spans="1:19" s="13" customFormat="1" x14ac:dyDescent="0.25">
      <c r="A22" s="77"/>
      <c r="B22" s="84" t="s">
        <v>63</v>
      </c>
      <c r="C22" s="85" t="s">
        <v>57</v>
      </c>
      <c r="D22" s="12">
        <v>2.5</v>
      </c>
      <c r="E22" s="12">
        <v>2.5</v>
      </c>
      <c r="F22" s="12"/>
      <c r="G22" s="11"/>
      <c r="H22" s="68" t="s">
        <v>58</v>
      </c>
      <c r="K22" s="3"/>
      <c r="L22" s="3"/>
      <c r="M22" s="3"/>
      <c r="N22" s="3"/>
      <c r="O22" s="3"/>
      <c r="P22" s="3"/>
      <c r="Q22" s="3"/>
      <c r="R22" s="3"/>
      <c r="S22" s="3"/>
    </row>
    <row r="23" spans="1:19" s="13" customFormat="1" x14ac:dyDescent="0.25">
      <c r="A23" s="77"/>
      <c r="B23" s="84" t="s">
        <v>64</v>
      </c>
      <c r="C23" s="85" t="s">
        <v>2</v>
      </c>
      <c r="D23" s="12">
        <v>9.5</v>
      </c>
      <c r="E23" s="12">
        <v>9.5</v>
      </c>
      <c r="F23" s="12"/>
      <c r="G23" s="11"/>
      <c r="H23" s="68" t="s">
        <v>58</v>
      </c>
      <c r="K23" s="3"/>
      <c r="L23" s="3"/>
      <c r="M23" s="3"/>
      <c r="N23" s="3"/>
      <c r="O23" s="3"/>
      <c r="P23" s="3"/>
      <c r="Q23" s="3"/>
      <c r="R23" s="3"/>
      <c r="S23" s="3"/>
    </row>
    <row r="24" spans="1:19" s="13" customFormat="1" x14ac:dyDescent="0.25">
      <c r="A24" s="77"/>
      <c r="B24" s="67" t="s">
        <v>65</v>
      </c>
      <c r="C24" s="86" t="s">
        <v>2</v>
      </c>
      <c r="D24" s="12">
        <v>9.1</v>
      </c>
      <c r="E24" s="12">
        <v>9.1</v>
      </c>
      <c r="F24" s="12"/>
      <c r="G24" s="11"/>
      <c r="H24" s="68" t="s">
        <v>58</v>
      </c>
      <c r="K24" s="3"/>
      <c r="L24" s="3"/>
      <c r="M24" s="3"/>
      <c r="N24" s="3"/>
      <c r="O24" s="3"/>
      <c r="P24" s="3"/>
      <c r="Q24" s="3"/>
      <c r="R24" s="3"/>
      <c r="S24" s="3"/>
    </row>
    <row r="25" spans="1:19" s="13" customFormat="1" x14ac:dyDescent="0.25">
      <c r="A25" s="77"/>
      <c r="B25" s="67" t="s">
        <v>40</v>
      </c>
      <c r="C25" s="86" t="s">
        <v>2</v>
      </c>
      <c r="D25" s="12">
        <v>9.1999999999999993</v>
      </c>
      <c r="E25" s="12">
        <v>9.1999999999999993</v>
      </c>
      <c r="F25" s="12"/>
      <c r="G25" s="11"/>
      <c r="H25" s="68" t="s">
        <v>58</v>
      </c>
      <c r="K25" s="3"/>
      <c r="L25" s="3"/>
      <c r="M25" s="3"/>
      <c r="N25" s="3"/>
      <c r="O25" s="3"/>
      <c r="P25" s="3"/>
      <c r="Q25" s="3"/>
      <c r="R25" s="3"/>
      <c r="S25" s="3"/>
    </row>
    <row r="26" spans="1:19" s="13" customFormat="1" x14ac:dyDescent="0.25">
      <c r="A26" s="77"/>
      <c r="B26" s="67" t="s">
        <v>41</v>
      </c>
      <c r="C26" s="86" t="s">
        <v>2</v>
      </c>
      <c r="D26" s="12">
        <v>19.2</v>
      </c>
      <c r="E26" s="12">
        <v>19.2</v>
      </c>
      <c r="F26" s="12"/>
      <c r="G26" s="11"/>
      <c r="H26" s="68" t="s">
        <v>58</v>
      </c>
      <c r="K26" s="3"/>
      <c r="L26" s="3"/>
      <c r="M26" s="3"/>
      <c r="N26" s="3"/>
      <c r="O26" s="3"/>
      <c r="P26" s="3"/>
      <c r="Q26" s="3"/>
      <c r="R26" s="3"/>
      <c r="S26" s="3"/>
    </row>
    <row r="27" spans="1:19" s="13" customFormat="1" x14ac:dyDescent="0.25">
      <c r="A27" s="77"/>
      <c r="B27" s="67" t="s">
        <v>42</v>
      </c>
      <c r="C27" s="86" t="s">
        <v>66</v>
      </c>
      <c r="D27" s="12">
        <v>2.8</v>
      </c>
      <c r="E27" s="12"/>
      <c r="F27" s="12"/>
      <c r="G27" s="12">
        <v>2.8</v>
      </c>
      <c r="H27" s="68" t="s">
        <v>205</v>
      </c>
      <c r="K27" s="3"/>
      <c r="L27" s="3"/>
      <c r="M27" s="3"/>
      <c r="N27" s="3"/>
      <c r="O27" s="3"/>
      <c r="P27" s="3"/>
      <c r="Q27" s="3"/>
      <c r="R27" s="3"/>
      <c r="S27" s="3"/>
    </row>
    <row r="28" spans="1:19" s="13" customFormat="1" x14ac:dyDescent="0.25">
      <c r="A28" s="77"/>
      <c r="B28" s="67" t="s">
        <v>67</v>
      </c>
      <c r="C28" s="86" t="s">
        <v>66</v>
      </c>
      <c r="D28" s="12">
        <v>3</v>
      </c>
      <c r="E28" s="12"/>
      <c r="F28" s="12"/>
      <c r="G28" s="12">
        <v>3</v>
      </c>
      <c r="H28" s="68" t="s">
        <v>205</v>
      </c>
      <c r="K28" s="3"/>
      <c r="L28" s="3"/>
      <c r="M28" s="3"/>
      <c r="N28" s="3"/>
      <c r="O28" s="3"/>
      <c r="P28" s="3"/>
      <c r="Q28" s="3"/>
      <c r="R28" s="3"/>
      <c r="S28" s="3"/>
    </row>
    <row r="29" spans="1:19" s="13" customFormat="1" x14ac:dyDescent="0.25">
      <c r="A29" s="77"/>
      <c r="B29" s="67" t="s">
        <v>43</v>
      </c>
      <c r="C29" s="86" t="s">
        <v>2</v>
      </c>
      <c r="D29" s="12">
        <v>25</v>
      </c>
      <c r="E29" s="12">
        <v>25</v>
      </c>
      <c r="F29" s="12"/>
      <c r="G29" s="11"/>
      <c r="H29" s="68" t="s">
        <v>58</v>
      </c>
      <c r="K29" s="3"/>
      <c r="L29" s="3"/>
      <c r="M29" s="3"/>
      <c r="N29" s="3"/>
      <c r="O29" s="3"/>
      <c r="P29" s="3"/>
      <c r="Q29" s="3"/>
      <c r="R29" s="3"/>
      <c r="S29" s="3"/>
    </row>
    <row r="30" spans="1:19" s="13" customFormat="1" x14ac:dyDescent="0.25">
      <c r="A30" s="77"/>
      <c r="B30" s="67" t="s">
        <v>44</v>
      </c>
      <c r="C30" s="86" t="s">
        <v>2</v>
      </c>
      <c r="D30" s="12">
        <v>12.3</v>
      </c>
      <c r="E30" s="12">
        <v>12.3</v>
      </c>
      <c r="F30" s="12"/>
      <c r="G30" s="11"/>
      <c r="H30" s="68" t="s">
        <v>58</v>
      </c>
      <c r="K30" s="3"/>
      <c r="L30" s="3"/>
      <c r="M30" s="3"/>
      <c r="N30" s="3"/>
      <c r="O30" s="3"/>
      <c r="P30" s="3"/>
      <c r="Q30" s="3"/>
      <c r="R30" s="3"/>
      <c r="S30" s="3"/>
    </row>
    <row r="31" spans="1:19" s="13" customFormat="1" x14ac:dyDescent="0.25">
      <c r="A31" s="77"/>
      <c r="B31" s="67" t="s">
        <v>45</v>
      </c>
      <c r="C31" s="86" t="s">
        <v>2</v>
      </c>
      <c r="D31" s="12">
        <v>12.5</v>
      </c>
      <c r="E31" s="12">
        <v>12.5</v>
      </c>
      <c r="F31" s="12"/>
      <c r="G31" s="11"/>
      <c r="H31" s="68" t="s">
        <v>58</v>
      </c>
      <c r="K31" s="3"/>
      <c r="L31" s="3"/>
      <c r="M31" s="3"/>
      <c r="N31" s="3"/>
      <c r="O31" s="3"/>
      <c r="P31" s="3"/>
      <c r="Q31" s="3"/>
      <c r="R31" s="3"/>
      <c r="S31" s="3"/>
    </row>
    <row r="32" spans="1:19" s="13" customFormat="1" x14ac:dyDescent="0.25">
      <c r="A32" s="77"/>
      <c r="B32" s="67" t="s">
        <v>68</v>
      </c>
      <c r="C32" s="86" t="s">
        <v>2</v>
      </c>
      <c r="D32" s="12">
        <v>12.5</v>
      </c>
      <c r="E32" s="12">
        <v>12.5</v>
      </c>
      <c r="F32" s="12"/>
      <c r="G32" s="11"/>
      <c r="H32" s="68" t="s">
        <v>58</v>
      </c>
      <c r="K32" s="3"/>
      <c r="L32" s="3"/>
      <c r="M32" s="3"/>
      <c r="N32" s="3"/>
      <c r="O32" s="3"/>
      <c r="P32" s="3"/>
      <c r="Q32" s="3"/>
      <c r="R32" s="3"/>
      <c r="S32" s="3"/>
    </row>
    <row r="33" spans="1:19" s="13" customFormat="1" x14ac:dyDescent="0.25">
      <c r="A33" s="77"/>
      <c r="B33" s="67" t="s">
        <v>69</v>
      </c>
      <c r="C33" s="86" t="s">
        <v>33</v>
      </c>
      <c r="D33" s="12">
        <v>4.2</v>
      </c>
      <c r="E33" s="12">
        <v>4.2</v>
      </c>
      <c r="F33" s="12"/>
      <c r="G33" s="11"/>
      <c r="H33" s="68" t="s">
        <v>58</v>
      </c>
      <c r="K33" s="3"/>
      <c r="L33" s="3"/>
      <c r="M33" s="3"/>
      <c r="N33" s="3"/>
      <c r="O33" s="3"/>
      <c r="P33" s="3"/>
      <c r="Q33" s="3"/>
      <c r="R33" s="3"/>
      <c r="S33" s="3"/>
    </row>
    <row r="34" spans="1:19" s="13" customFormat="1" x14ac:dyDescent="0.25">
      <c r="A34" s="77"/>
      <c r="B34" s="67" t="s">
        <v>70</v>
      </c>
      <c r="C34" s="86" t="s">
        <v>57</v>
      </c>
      <c r="D34" s="12">
        <v>4.2</v>
      </c>
      <c r="E34" s="12">
        <v>4.2</v>
      </c>
      <c r="F34" s="12"/>
      <c r="G34" s="11"/>
      <c r="H34" s="68" t="s">
        <v>58</v>
      </c>
      <c r="K34" s="3"/>
      <c r="L34" s="3"/>
      <c r="M34" s="3"/>
      <c r="N34" s="3"/>
      <c r="O34" s="3"/>
      <c r="P34" s="3"/>
      <c r="Q34" s="3"/>
      <c r="R34" s="3"/>
      <c r="S34" s="3"/>
    </row>
    <row r="35" spans="1:19" s="13" customFormat="1" x14ac:dyDescent="0.25">
      <c r="A35" s="77"/>
      <c r="B35" s="67" t="s">
        <v>71</v>
      </c>
      <c r="C35" s="86" t="s">
        <v>6</v>
      </c>
      <c r="D35" s="12">
        <v>3.8</v>
      </c>
      <c r="E35" s="12">
        <v>3.8</v>
      </c>
      <c r="F35" s="12"/>
      <c r="G35" s="11"/>
      <c r="H35" s="68" t="s">
        <v>58</v>
      </c>
      <c r="K35" s="3"/>
      <c r="L35" s="3"/>
      <c r="M35" s="3"/>
      <c r="N35" s="3"/>
      <c r="O35" s="3"/>
      <c r="P35" s="3"/>
      <c r="Q35" s="3"/>
      <c r="R35" s="3"/>
      <c r="S35" s="3"/>
    </row>
    <row r="36" spans="1:19" s="13" customFormat="1" x14ac:dyDescent="0.25">
      <c r="A36" s="77"/>
      <c r="B36" s="67" t="s">
        <v>72</v>
      </c>
      <c r="C36" s="86" t="s">
        <v>6</v>
      </c>
      <c r="D36" s="12">
        <v>4.2</v>
      </c>
      <c r="E36" s="12">
        <v>4.2</v>
      </c>
      <c r="F36" s="12"/>
      <c r="G36" s="11"/>
      <c r="H36" s="68" t="s">
        <v>58</v>
      </c>
      <c r="K36" s="3"/>
      <c r="L36" s="3"/>
      <c r="M36" s="3"/>
      <c r="N36" s="3"/>
      <c r="O36" s="3"/>
      <c r="P36" s="3"/>
      <c r="Q36" s="3"/>
      <c r="R36" s="3"/>
      <c r="S36" s="3"/>
    </row>
    <row r="37" spans="1:19" s="13" customFormat="1" x14ac:dyDescent="0.25">
      <c r="A37" s="77"/>
      <c r="B37" s="67" t="s">
        <v>73</v>
      </c>
      <c r="C37" s="86" t="s">
        <v>57</v>
      </c>
      <c r="D37" s="12">
        <v>4.4000000000000004</v>
      </c>
      <c r="E37" s="12">
        <v>4.4000000000000004</v>
      </c>
      <c r="F37" s="12"/>
      <c r="G37" s="11"/>
      <c r="H37" s="68" t="s">
        <v>58</v>
      </c>
      <c r="K37" s="3"/>
      <c r="L37" s="3"/>
      <c r="M37" s="3"/>
      <c r="N37" s="3"/>
      <c r="O37" s="3"/>
      <c r="P37" s="3"/>
      <c r="Q37" s="3"/>
      <c r="R37" s="3"/>
      <c r="S37" s="3"/>
    </row>
    <row r="38" spans="1:19" s="13" customFormat="1" x14ac:dyDescent="0.25">
      <c r="A38" s="77"/>
      <c r="B38" s="67" t="s">
        <v>74</v>
      </c>
      <c r="C38" s="86" t="s">
        <v>33</v>
      </c>
      <c r="D38" s="12">
        <v>9.1</v>
      </c>
      <c r="E38" s="12">
        <v>9.1</v>
      </c>
      <c r="F38" s="12"/>
      <c r="G38" s="11"/>
      <c r="H38" s="68" t="s">
        <v>58</v>
      </c>
      <c r="K38" s="3"/>
      <c r="L38" s="3"/>
      <c r="M38" s="3"/>
      <c r="N38" s="3"/>
      <c r="O38" s="3"/>
      <c r="P38" s="3"/>
      <c r="Q38" s="3"/>
      <c r="R38" s="3"/>
      <c r="S38" s="3"/>
    </row>
    <row r="39" spans="1:19" s="13" customFormat="1" x14ac:dyDescent="0.25">
      <c r="A39" s="77"/>
      <c r="B39" s="67" t="s">
        <v>75</v>
      </c>
      <c r="C39" s="86" t="s">
        <v>76</v>
      </c>
      <c r="D39" s="12">
        <v>17.600000000000001</v>
      </c>
      <c r="E39" s="12">
        <v>17.600000000000001</v>
      </c>
      <c r="F39" s="12"/>
      <c r="G39" s="11"/>
      <c r="H39" s="68" t="s">
        <v>58</v>
      </c>
      <c r="K39" s="3"/>
      <c r="L39" s="3"/>
      <c r="M39" s="3"/>
      <c r="N39" s="3"/>
      <c r="O39" s="3"/>
      <c r="P39" s="3"/>
      <c r="Q39" s="3"/>
      <c r="R39" s="3"/>
      <c r="S39" s="3"/>
    </row>
    <row r="40" spans="1:19" s="13" customFormat="1" x14ac:dyDescent="0.25">
      <c r="A40" s="63"/>
      <c r="B40" s="67" t="s">
        <v>77</v>
      </c>
      <c r="C40" s="86" t="s">
        <v>33</v>
      </c>
      <c r="D40" s="12">
        <v>7.2</v>
      </c>
      <c r="E40" s="12">
        <v>7.2</v>
      </c>
      <c r="F40" s="12"/>
      <c r="G40" s="11"/>
      <c r="H40" s="68" t="s">
        <v>58</v>
      </c>
      <c r="K40" s="3"/>
      <c r="L40" s="3"/>
      <c r="M40" s="3"/>
      <c r="N40" s="3"/>
      <c r="O40" s="3"/>
      <c r="P40" s="3"/>
      <c r="Q40" s="3"/>
      <c r="R40" s="3"/>
      <c r="S40" s="3"/>
    </row>
    <row r="41" spans="1:19" s="13" customFormat="1" x14ac:dyDescent="0.25">
      <c r="A41" s="63"/>
      <c r="B41" s="67" t="s">
        <v>78</v>
      </c>
      <c r="C41" s="86" t="s">
        <v>33</v>
      </c>
      <c r="D41" s="12">
        <v>35.799999999999997</v>
      </c>
      <c r="E41" s="12">
        <v>35.799999999999997</v>
      </c>
      <c r="F41" s="12"/>
      <c r="G41" s="11"/>
      <c r="H41" s="68" t="s">
        <v>58</v>
      </c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5">
      <c r="A42" s="16"/>
      <c r="B42" s="70" t="s">
        <v>80</v>
      </c>
      <c r="C42" s="86" t="s">
        <v>81</v>
      </c>
      <c r="D42" s="7">
        <v>5.5</v>
      </c>
      <c r="E42" s="7">
        <v>5.5</v>
      </c>
      <c r="F42" s="7"/>
      <c r="G42" s="66"/>
      <c r="H42" s="68" t="s">
        <v>58</v>
      </c>
      <c r="I42" s="73"/>
    </row>
    <row r="43" spans="1:19" x14ac:dyDescent="0.25">
      <c r="A43" s="16"/>
      <c r="B43" s="70" t="s">
        <v>82</v>
      </c>
      <c r="C43" s="86" t="s">
        <v>81</v>
      </c>
      <c r="D43" s="7">
        <v>4.5999999999999996</v>
      </c>
      <c r="E43" s="7">
        <v>4.5999999999999996</v>
      </c>
      <c r="F43" s="7"/>
      <c r="G43" s="66"/>
      <c r="H43" s="68" t="s">
        <v>58</v>
      </c>
      <c r="I43" s="73"/>
    </row>
    <row r="44" spans="1:19" x14ac:dyDescent="0.25">
      <c r="A44" s="16"/>
      <c r="B44" s="70" t="s">
        <v>83</v>
      </c>
      <c r="C44" s="86" t="s">
        <v>55</v>
      </c>
      <c r="D44" s="7">
        <v>13.5</v>
      </c>
      <c r="E44" s="7">
        <v>13.5</v>
      </c>
      <c r="F44" s="7"/>
      <c r="G44" s="66"/>
      <c r="H44" s="68" t="s">
        <v>58</v>
      </c>
      <c r="I44" s="73"/>
    </row>
    <row r="45" spans="1:19" x14ac:dyDescent="0.25">
      <c r="A45" s="16"/>
      <c r="B45" s="70" t="s">
        <v>84</v>
      </c>
      <c r="C45" s="86" t="s">
        <v>6</v>
      </c>
      <c r="D45" s="7">
        <v>6.2</v>
      </c>
      <c r="E45" s="7">
        <v>6.2</v>
      </c>
      <c r="F45" s="7"/>
      <c r="G45" s="66"/>
      <c r="H45" s="68" t="s">
        <v>203</v>
      </c>
      <c r="I45" s="73"/>
    </row>
    <row r="46" spans="1:19" x14ac:dyDescent="0.25">
      <c r="A46" s="16"/>
      <c r="B46" s="70" t="s">
        <v>85</v>
      </c>
      <c r="C46" s="86" t="s">
        <v>6</v>
      </c>
      <c r="D46" s="7">
        <v>3.8</v>
      </c>
      <c r="E46" s="7">
        <v>3.8</v>
      </c>
      <c r="F46" s="7"/>
      <c r="G46" s="66"/>
      <c r="H46" s="68" t="s">
        <v>58</v>
      </c>
      <c r="I46" s="73"/>
    </row>
    <row r="47" spans="1:19" x14ac:dyDescent="0.25">
      <c r="A47" s="16"/>
      <c r="B47" s="70" t="s">
        <v>86</v>
      </c>
      <c r="C47" s="86" t="s">
        <v>34</v>
      </c>
      <c r="D47" s="7">
        <v>4.2</v>
      </c>
      <c r="E47" s="7">
        <v>4.2</v>
      </c>
      <c r="F47" s="7"/>
      <c r="G47" s="66"/>
      <c r="H47" s="68" t="s">
        <v>58</v>
      </c>
      <c r="I47" s="73"/>
    </row>
    <row r="48" spans="1:19" x14ac:dyDescent="0.25">
      <c r="A48" s="16"/>
      <c r="B48" s="70" t="s">
        <v>87</v>
      </c>
      <c r="C48" s="86" t="s">
        <v>33</v>
      </c>
      <c r="D48" s="7">
        <v>7.2</v>
      </c>
      <c r="E48" s="7">
        <v>7.2</v>
      </c>
      <c r="F48" s="7"/>
      <c r="G48" s="66"/>
      <c r="H48" s="68" t="s">
        <v>58</v>
      </c>
      <c r="I48" s="73"/>
    </row>
    <row r="49" spans="1:19" x14ac:dyDescent="0.25">
      <c r="A49" s="16"/>
      <c r="B49" s="70" t="s">
        <v>88</v>
      </c>
      <c r="C49" s="86" t="s">
        <v>89</v>
      </c>
      <c r="D49" s="7">
        <v>18.5</v>
      </c>
      <c r="E49" s="7">
        <v>18.5</v>
      </c>
      <c r="F49" s="7"/>
      <c r="G49" s="66"/>
      <c r="H49" s="68" t="s">
        <v>58</v>
      </c>
      <c r="I49" s="73"/>
    </row>
    <row r="50" spans="1:19" x14ac:dyDescent="0.25">
      <c r="A50" s="16"/>
      <c r="B50" s="70" t="s">
        <v>90</v>
      </c>
      <c r="C50" s="86" t="s">
        <v>57</v>
      </c>
      <c r="D50" s="7">
        <v>2.5</v>
      </c>
      <c r="E50" s="7">
        <v>2.5</v>
      </c>
      <c r="F50" s="7"/>
      <c r="G50" s="66"/>
      <c r="H50" s="68" t="s">
        <v>58</v>
      </c>
      <c r="I50" s="73"/>
    </row>
    <row r="51" spans="1:19" x14ac:dyDescent="0.25">
      <c r="A51" s="16"/>
      <c r="B51" s="70" t="s">
        <v>91</v>
      </c>
      <c r="C51" s="86" t="s">
        <v>6</v>
      </c>
      <c r="D51" s="7">
        <v>2</v>
      </c>
      <c r="E51" s="7">
        <v>2</v>
      </c>
      <c r="F51" s="7"/>
      <c r="G51" s="66"/>
      <c r="H51" s="68" t="s">
        <v>58</v>
      </c>
      <c r="I51" s="73"/>
    </row>
    <row r="52" spans="1:19" x14ac:dyDescent="0.25">
      <c r="A52" s="16"/>
      <c r="B52" s="70" t="s">
        <v>92</v>
      </c>
      <c r="C52" s="86" t="s">
        <v>19</v>
      </c>
      <c r="D52" s="7">
        <v>3.6</v>
      </c>
      <c r="E52" s="7">
        <v>3.6</v>
      </c>
      <c r="F52" s="7"/>
      <c r="G52" s="66"/>
      <c r="H52" s="68" t="s">
        <v>58</v>
      </c>
      <c r="I52" s="73"/>
    </row>
    <row r="53" spans="1:19" x14ac:dyDescent="0.25">
      <c r="A53" s="16"/>
      <c r="B53" s="70" t="s">
        <v>93</v>
      </c>
      <c r="C53" s="86" t="s">
        <v>94</v>
      </c>
      <c r="D53" s="7">
        <v>3.5</v>
      </c>
      <c r="E53" s="7">
        <v>3.5</v>
      </c>
      <c r="F53" s="7"/>
      <c r="G53" s="66"/>
      <c r="H53" s="68" t="s">
        <v>58</v>
      </c>
      <c r="I53" s="73"/>
    </row>
    <row r="54" spans="1:19" x14ac:dyDescent="0.25">
      <c r="A54" s="16"/>
      <c r="B54" s="70" t="s">
        <v>95</v>
      </c>
      <c r="C54" s="86" t="s">
        <v>94</v>
      </c>
      <c r="D54" s="7">
        <v>3.8</v>
      </c>
      <c r="E54" s="7">
        <v>3.8</v>
      </c>
      <c r="F54" s="7"/>
      <c r="G54" s="66"/>
      <c r="H54" s="68" t="s">
        <v>58</v>
      </c>
      <c r="I54" s="73"/>
    </row>
    <row r="55" spans="1:19" x14ac:dyDescent="0.25">
      <c r="A55" s="16"/>
      <c r="B55" s="70" t="s">
        <v>96</v>
      </c>
      <c r="C55" s="86" t="s">
        <v>19</v>
      </c>
      <c r="D55" s="7">
        <v>4.2</v>
      </c>
      <c r="E55" s="7">
        <v>4.2</v>
      </c>
      <c r="F55" s="7"/>
      <c r="G55" s="66"/>
      <c r="H55" s="68" t="s">
        <v>58</v>
      </c>
      <c r="I55" s="73"/>
    </row>
    <row r="56" spans="1:19" x14ac:dyDescent="0.25">
      <c r="A56" s="16"/>
      <c r="B56" s="70" t="s">
        <v>97</v>
      </c>
      <c r="C56" s="86" t="s">
        <v>6</v>
      </c>
      <c r="D56" s="7">
        <v>1.3</v>
      </c>
      <c r="E56" s="7">
        <v>1.3</v>
      </c>
      <c r="F56" s="7"/>
      <c r="G56" s="66"/>
      <c r="H56" s="68" t="s">
        <v>58</v>
      </c>
      <c r="I56" s="73"/>
    </row>
    <row r="57" spans="1:19" x14ac:dyDescent="0.25">
      <c r="A57" s="16"/>
      <c r="B57" s="70" t="s">
        <v>98</v>
      </c>
      <c r="C57" s="86" t="s">
        <v>89</v>
      </c>
      <c r="D57" s="7">
        <v>8.3000000000000007</v>
      </c>
      <c r="E57" s="7">
        <v>8.3000000000000007</v>
      </c>
      <c r="F57" s="7"/>
      <c r="G57" s="66"/>
      <c r="H57" s="68" t="s">
        <v>58</v>
      </c>
      <c r="I57" s="73"/>
    </row>
    <row r="58" spans="1:19" x14ac:dyDescent="0.25">
      <c r="A58" s="16"/>
      <c r="B58" s="70" t="s">
        <v>99</v>
      </c>
      <c r="C58" s="86" t="s">
        <v>53</v>
      </c>
      <c r="D58" s="7">
        <v>27.2</v>
      </c>
      <c r="E58" s="7">
        <v>27.2</v>
      </c>
      <c r="F58" s="7"/>
      <c r="G58" s="66"/>
      <c r="H58" s="68" t="s">
        <v>58</v>
      </c>
      <c r="I58" s="73"/>
    </row>
    <row r="59" spans="1:19" x14ac:dyDescent="0.25">
      <c r="A59" s="16"/>
      <c r="B59" s="70" t="s">
        <v>100</v>
      </c>
      <c r="C59" s="86" t="s">
        <v>53</v>
      </c>
      <c r="D59" s="7">
        <v>13.4</v>
      </c>
      <c r="E59" s="7">
        <v>13.4</v>
      </c>
      <c r="F59" s="7"/>
      <c r="G59" s="66"/>
      <c r="H59" s="68" t="s">
        <v>58</v>
      </c>
      <c r="I59" s="73"/>
    </row>
    <row r="60" spans="1:19" x14ac:dyDescent="0.25">
      <c r="A60" s="16"/>
      <c r="B60" s="70" t="s">
        <v>101</v>
      </c>
      <c r="C60" s="86" t="s">
        <v>102</v>
      </c>
      <c r="D60" s="7">
        <v>2.6</v>
      </c>
      <c r="E60" s="7">
        <v>2.6</v>
      </c>
      <c r="F60" s="7"/>
      <c r="G60" s="66"/>
      <c r="H60" s="68" t="s">
        <v>58</v>
      </c>
      <c r="I60" s="74"/>
    </row>
    <row r="61" spans="1:19" x14ac:dyDescent="0.25">
      <c r="A61" s="16"/>
      <c r="B61" s="67" t="s">
        <v>103</v>
      </c>
      <c r="C61" s="86" t="s">
        <v>2</v>
      </c>
      <c r="D61" s="7">
        <v>9.3000000000000007</v>
      </c>
      <c r="E61" s="7">
        <v>9.3000000000000007</v>
      </c>
      <c r="F61" s="7"/>
      <c r="G61" s="66"/>
      <c r="H61" s="68" t="s">
        <v>58</v>
      </c>
      <c r="I61" s="7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25">
      <c r="A62" s="64"/>
      <c r="B62" s="67" t="s">
        <v>104</v>
      </c>
      <c r="C62" s="86" t="s">
        <v>2</v>
      </c>
      <c r="D62" s="7">
        <v>6.2</v>
      </c>
      <c r="E62" s="7">
        <v>6.2</v>
      </c>
      <c r="F62" s="7"/>
      <c r="G62" s="66"/>
      <c r="H62" s="68" t="s">
        <v>58</v>
      </c>
      <c r="I62" s="7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5">
      <c r="A63" s="16"/>
      <c r="B63" s="70" t="s">
        <v>105</v>
      </c>
      <c r="C63" s="86" t="s">
        <v>2</v>
      </c>
      <c r="D63" s="7">
        <v>5.7</v>
      </c>
      <c r="E63" s="7">
        <v>5.7</v>
      </c>
      <c r="F63" s="7"/>
      <c r="G63" s="66"/>
      <c r="H63" s="68" t="s">
        <v>58</v>
      </c>
      <c r="I63" s="75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25">
      <c r="A64" s="16"/>
      <c r="B64" s="70" t="s">
        <v>106</v>
      </c>
      <c r="C64" s="86" t="s">
        <v>2</v>
      </c>
      <c r="D64" s="7">
        <v>12.5</v>
      </c>
      <c r="E64" s="7">
        <v>12.5</v>
      </c>
      <c r="F64" s="7"/>
      <c r="G64" s="66"/>
      <c r="H64" s="68" t="s">
        <v>58</v>
      </c>
      <c r="I64" s="7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5">
      <c r="A65" s="16"/>
      <c r="B65" s="67" t="s">
        <v>107</v>
      </c>
      <c r="C65" s="86" t="s">
        <v>2</v>
      </c>
      <c r="D65" s="7">
        <v>12.5</v>
      </c>
      <c r="E65" s="7">
        <v>12.5</v>
      </c>
      <c r="F65" s="7"/>
      <c r="G65" s="66"/>
      <c r="H65" s="68" t="s">
        <v>58</v>
      </c>
      <c r="I65" s="7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5">
      <c r="A66" s="16"/>
      <c r="B66" s="70" t="s">
        <v>108</v>
      </c>
      <c r="C66" s="86" t="s">
        <v>21</v>
      </c>
      <c r="D66" s="7">
        <v>3</v>
      </c>
      <c r="E66" s="7">
        <v>3</v>
      </c>
      <c r="F66" s="7"/>
      <c r="G66" s="66"/>
      <c r="H66" s="68" t="s">
        <v>58</v>
      </c>
      <c r="I66" s="7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5">
      <c r="A67" s="16"/>
      <c r="B67" s="67" t="s">
        <v>109</v>
      </c>
      <c r="C67" s="86" t="s">
        <v>102</v>
      </c>
      <c r="D67" s="7">
        <v>6.3</v>
      </c>
      <c r="E67" s="7">
        <v>6.3</v>
      </c>
      <c r="F67" s="7"/>
      <c r="G67" s="66"/>
      <c r="H67" s="68" t="s">
        <v>58</v>
      </c>
      <c r="I67" s="7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5">
      <c r="A68" s="16"/>
      <c r="B68" s="70" t="s">
        <v>110</v>
      </c>
      <c r="C68" s="86" t="s">
        <v>19</v>
      </c>
      <c r="D68" s="7">
        <v>2.7</v>
      </c>
      <c r="E68" s="7">
        <v>2.7</v>
      </c>
      <c r="F68" s="7"/>
      <c r="G68" s="66"/>
      <c r="H68" s="68" t="s">
        <v>58</v>
      </c>
      <c r="I68" s="7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5">
      <c r="A69" s="16"/>
      <c r="B69" s="67" t="s">
        <v>111</v>
      </c>
      <c r="C69" s="86" t="s">
        <v>33</v>
      </c>
      <c r="D69" s="7">
        <v>80.8</v>
      </c>
      <c r="E69" s="7">
        <v>80.8</v>
      </c>
      <c r="F69" s="7"/>
      <c r="G69" s="66"/>
      <c r="H69" s="68" t="s">
        <v>58</v>
      </c>
      <c r="I69" s="7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A70" s="16"/>
      <c r="B70" s="70" t="s">
        <v>112</v>
      </c>
      <c r="C70" s="86" t="s">
        <v>113</v>
      </c>
      <c r="D70" s="7">
        <v>10.1</v>
      </c>
      <c r="E70" s="7">
        <v>10.1</v>
      </c>
      <c r="F70" s="7"/>
      <c r="G70" s="66"/>
      <c r="H70" s="68" t="s">
        <v>58</v>
      </c>
      <c r="I70" s="74"/>
    </row>
    <row r="71" spans="1:19" x14ac:dyDescent="0.25">
      <c r="A71" s="16"/>
      <c r="B71" s="70" t="s">
        <v>114</v>
      </c>
      <c r="C71" s="86" t="s">
        <v>113</v>
      </c>
      <c r="D71" s="7">
        <v>10</v>
      </c>
      <c r="E71" s="7">
        <v>10</v>
      </c>
      <c r="F71" s="7"/>
      <c r="G71" s="66"/>
      <c r="H71" s="68" t="s">
        <v>58</v>
      </c>
      <c r="I71" s="74"/>
    </row>
    <row r="72" spans="1:19" x14ac:dyDescent="0.25">
      <c r="A72" s="16"/>
      <c r="B72" s="70" t="s">
        <v>115</v>
      </c>
      <c r="C72" s="87" t="s">
        <v>113</v>
      </c>
      <c r="D72" s="7">
        <v>9.6999999999999993</v>
      </c>
      <c r="E72" s="7">
        <v>9.6999999999999993</v>
      </c>
      <c r="F72" s="7"/>
      <c r="G72" s="66"/>
      <c r="H72" s="68" t="s">
        <v>58</v>
      </c>
      <c r="I72" s="74"/>
    </row>
    <row r="73" spans="1:19" x14ac:dyDescent="0.25">
      <c r="A73" s="16"/>
      <c r="B73" s="70" t="s">
        <v>116</v>
      </c>
      <c r="C73" s="87" t="s">
        <v>113</v>
      </c>
      <c r="D73" s="7">
        <v>9.6</v>
      </c>
      <c r="E73" s="7">
        <v>9.6</v>
      </c>
      <c r="F73" s="7"/>
      <c r="G73" s="66"/>
      <c r="H73" s="68" t="s">
        <v>58</v>
      </c>
      <c r="I73" s="74"/>
    </row>
    <row r="74" spans="1:19" x14ac:dyDescent="0.25">
      <c r="A74" s="16"/>
      <c r="B74" s="70" t="s">
        <v>117</v>
      </c>
      <c r="C74" s="87" t="s">
        <v>113</v>
      </c>
      <c r="D74" s="7">
        <v>10.5</v>
      </c>
      <c r="E74" s="7">
        <v>10.5</v>
      </c>
      <c r="F74" s="7"/>
      <c r="G74" s="66"/>
      <c r="H74" s="68" t="s">
        <v>58</v>
      </c>
      <c r="I74" s="74"/>
    </row>
    <row r="75" spans="1:19" x14ac:dyDescent="0.25">
      <c r="A75" s="16"/>
      <c r="B75" s="70" t="s">
        <v>118</v>
      </c>
      <c r="C75" s="87" t="s">
        <v>1</v>
      </c>
      <c r="D75" s="7">
        <v>11.4</v>
      </c>
      <c r="E75" s="7"/>
      <c r="F75" s="7">
        <v>11.4</v>
      </c>
      <c r="G75" s="66"/>
      <c r="H75" s="68" t="s">
        <v>205</v>
      </c>
      <c r="I75" s="74"/>
    </row>
    <row r="76" spans="1:19" x14ac:dyDescent="0.25">
      <c r="A76" s="16"/>
      <c r="B76" s="70" t="s">
        <v>119</v>
      </c>
      <c r="C76" s="87" t="s">
        <v>120</v>
      </c>
      <c r="D76" s="7">
        <v>11.3</v>
      </c>
      <c r="E76" s="7">
        <v>11.3</v>
      </c>
      <c r="F76" s="7"/>
      <c r="G76" s="66"/>
      <c r="H76" s="68" t="s">
        <v>58</v>
      </c>
      <c r="I76" s="74"/>
    </row>
    <row r="77" spans="1:19" x14ac:dyDescent="0.25">
      <c r="A77" s="16"/>
      <c r="B77" s="70" t="s">
        <v>121</v>
      </c>
      <c r="C77" s="87" t="s">
        <v>113</v>
      </c>
      <c r="D77" s="7">
        <v>10.1</v>
      </c>
      <c r="E77" s="7">
        <v>10.1</v>
      </c>
      <c r="F77" s="7"/>
      <c r="G77" s="66"/>
      <c r="H77" s="68" t="s">
        <v>58</v>
      </c>
      <c r="I77" s="74"/>
    </row>
    <row r="78" spans="1:19" x14ac:dyDescent="0.25">
      <c r="A78" s="16"/>
      <c r="B78" s="70" t="s">
        <v>122</v>
      </c>
      <c r="C78" s="87" t="s">
        <v>113</v>
      </c>
      <c r="D78" s="7">
        <v>10.1</v>
      </c>
      <c r="E78" s="7">
        <v>10.1</v>
      </c>
      <c r="F78" s="7"/>
      <c r="G78" s="66"/>
      <c r="H78" s="68" t="s">
        <v>58</v>
      </c>
      <c r="I78" s="74"/>
    </row>
    <row r="79" spans="1:19" x14ac:dyDescent="0.25">
      <c r="A79" s="16"/>
      <c r="B79" s="70" t="s">
        <v>123</v>
      </c>
      <c r="C79" s="87" t="s">
        <v>113</v>
      </c>
      <c r="D79" s="7">
        <v>10.7</v>
      </c>
      <c r="E79" s="7">
        <v>10.7</v>
      </c>
      <c r="F79" s="7"/>
      <c r="G79" s="66"/>
      <c r="H79" s="68" t="s">
        <v>58</v>
      </c>
      <c r="I79" s="74"/>
    </row>
    <row r="80" spans="1:19" x14ac:dyDescent="0.25">
      <c r="A80" s="16"/>
      <c r="B80" s="70" t="s">
        <v>124</v>
      </c>
      <c r="C80" s="87" t="s">
        <v>113</v>
      </c>
      <c r="D80" s="7">
        <v>10.7</v>
      </c>
      <c r="E80" s="7">
        <v>10.7</v>
      </c>
      <c r="F80" s="7"/>
      <c r="G80" s="66"/>
      <c r="H80" s="68" t="s">
        <v>58</v>
      </c>
      <c r="I80" s="74"/>
    </row>
    <row r="81" spans="1:9" x14ac:dyDescent="0.25">
      <c r="A81" s="16"/>
      <c r="B81" s="70" t="s">
        <v>125</v>
      </c>
      <c r="C81" s="87" t="s">
        <v>66</v>
      </c>
      <c r="D81" s="7">
        <v>14.1</v>
      </c>
      <c r="E81" s="7"/>
      <c r="F81" s="7"/>
      <c r="G81" s="66">
        <v>14.1</v>
      </c>
      <c r="H81" s="68" t="s">
        <v>205</v>
      </c>
      <c r="I81" s="74"/>
    </row>
    <row r="82" spans="1:9" x14ac:dyDescent="0.25">
      <c r="A82" s="16"/>
      <c r="B82" s="70" t="s">
        <v>126</v>
      </c>
      <c r="C82" s="87" t="s">
        <v>20</v>
      </c>
      <c r="D82" s="7">
        <v>77.8</v>
      </c>
      <c r="E82" s="7">
        <v>77.8</v>
      </c>
      <c r="F82" s="7"/>
      <c r="G82" s="66"/>
      <c r="H82" s="68" t="s">
        <v>58</v>
      </c>
      <c r="I82" s="74"/>
    </row>
    <row r="83" spans="1:9" x14ac:dyDescent="0.25">
      <c r="A83" s="16"/>
      <c r="B83" s="70" t="s">
        <v>127</v>
      </c>
      <c r="C83" s="87" t="s">
        <v>20</v>
      </c>
      <c r="D83" s="7">
        <v>25.2</v>
      </c>
      <c r="E83" s="7">
        <v>25.2</v>
      </c>
      <c r="F83" s="7"/>
      <c r="G83" s="66"/>
      <c r="H83" s="68" t="s">
        <v>58</v>
      </c>
      <c r="I83" s="74"/>
    </row>
    <row r="84" spans="1:9" x14ac:dyDescent="0.25">
      <c r="A84" s="16"/>
      <c r="B84" s="70" t="s">
        <v>128</v>
      </c>
      <c r="C84" s="87" t="s">
        <v>20</v>
      </c>
      <c r="D84" s="7">
        <v>24.7</v>
      </c>
      <c r="E84" s="7">
        <v>24.7</v>
      </c>
      <c r="F84" s="7"/>
      <c r="G84" s="66"/>
      <c r="H84" s="68" t="s">
        <v>58</v>
      </c>
      <c r="I84" s="74"/>
    </row>
    <row r="85" spans="1:9" x14ac:dyDescent="0.25">
      <c r="A85" s="16"/>
      <c r="B85" s="70" t="s">
        <v>129</v>
      </c>
      <c r="C85" s="87" t="s">
        <v>20</v>
      </c>
      <c r="D85" s="7">
        <v>27.2</v>
      </c>
      <c r="E85" s="7">
        <v>27.2</v>
      </c>
      <c r="F85" s="7"/>
      <c r="G85" s="66"/>
      <c r="H85" s="68" t="s">
        <v>58</v>
      </c>
      <c r="I85" s="74"/>
    </row>
    <row r="86" spans="1:9" x14ac:dyDescent="0.25">
      <c r="A86" s="16"/>
      <c r="B86" s="70" t="s">
        <v>130</v>
      </c>
      <c r="C86" s="87" t="s">
        <v>21</v>
      </c>
      <c r="D86" s="7">
        <v>3.9</v>
      </c>
      <c r="E86" s="7">
        <v>3.9</v>
      </c>
      <c r="F86" s="7"/>
      <c r="G86" s="66"/>
      <c r="H86" s="69" t="s">
        <v>59</v>
      </c>
      <c r="I86" s="74"/>
    </row>
    <row r="87" spans="1:9" x14ac:dyDescent="0.25">
      <c r="A87" s="16"/>
      <c r="B87" s="70" t="s">
        <v>131</v>
      </c>
      <c r="C87" s="87" t="s">
        <v>35</v>
      </c>
      <c r="D87" s="7">
        <v>43</v>
      </c>
      <c r="E87" s="7">
        <v>43</v>
      </c>
      <c r="F87" s="7"/>
      <c r="G87" s="66"/>
      <c r="H87" s="69" t="s">
        <v>59</v>
      </c>
      <c r="I87" s="74"/>
    </row>
    <row r="88" spans="1:9" x14ac:dyDescent="0.25">
      <c r="A88" s="16"/>
      <c r="B88" s="70" t="s">
        <v>132</v>
      </c>
      <c r="C88" s="87" t="s">
        <v>33</v>
      </c>
      <c r="D88" s="7">
        <v>0.7</v>
      </c>
      <c r="E88" s="7">
        <v>0.7</v>
      </c>
      <c r="F88" s="7"/>
      <c r="G88" s="66"/>
      <c r="H88" s="69" t="s">
        <v>59</v>
      </c>
      <c r="I88" s="74"/>
    </row>
    <row r="89" spans="1:9" x14ac:dyDescent="0.25">
      <c r="A89" s="16"/>
      <c r="B89" s="70" t="s">
        <v>133</v>
      </c>
      <c r="C89" s="87" t="s">
        <v>54</v>
      </c>
      <c r="D89" s="7">
        <v>18.8</v>
      </c>
      <c r="E89" s="7">
        <v>18.8</v>
      </c>
      <c r="F89" s="7"/>
      <c r="G89" s="66"/>
      <c r="H89" s="69" t="s">
        <v>59</v>
      </c>
      <c r="I89" s="74"/>
    </row>
    <row r="90" spans="1:9" x14ac:dyDescent="0.25">
      <c r="A90" s="16"/>
      <c r="B90" s="70" t="s">
        <v>134</v>
      </c>
      <c r="C90" s="87" t="s">
        <v>120</v>
      </c>
      <c r="D90" s="7">
        <v>8</v>
      </c>
      <c r="E90" s="7">
        <v>8</v>
      </c>
      <c r="F90" s="7"/>
      <c r="G90" s="66"/>
      <c r="H90" s="69" t="s">
        <v>59</v>
      </c>
      <c r="I90" s="74"/>
    </row>
    <row r="91" spans="1:9" x14ac:dyDescent="0.25">
      <c r="A91" s="16"/>
      <c r="B91" s="70" t="s">
        <v>135</v>
      </c>
      <c r="C91" s="87" t="s">
        <v>102</v>
      </c>
      <c r="D91" s="7">
        <v>6.1</v>
      </c>
      <c r="E91" s="7">
        <v>6.1</v>
      </c>
      <c r="F91" s="7"/>
      <c r="G91" s="66"/>
      <c r="H91" s="69" t="s">
        <v>59</v>
      </c>
      <c r="I91" s="74"/>
    </row>
    <row r="92" spans="1:9" x14ac:dyDescent="0.25">
      <c r="A92" s="16"/>
      <c r="B92" s="70" t="s">
        <v>136</v>
      </c>
      <c r="C92" s="87" t="s">
        <v>6</v>
      </c>
      <c r="D92" s="7">
        <v>1.2</v>
      </c>
      <c r="E92" s="7">
        <v>1.2</v>
      </c>
      <c r="F92" s="7"/>
      <c r="G92" s="66"/>
      <c r="H92" s="69" t="s">
        <v>59</v>
      </c>
      <c r="I92" s="74"/>
    </row>
    <row r="93" spans="1:9" x14ac:dyDescent="0.25">
      <c r="A93" s="16"/>
      <c r="B93" s="70" t="s">
        <v>137</v>
      </c>
      <c r="C93" s="87" t="s">
        <v>6</v>
      </c>
      <c r="D93" s="7">
        <v>1.3</v>
      </c>
      <c r="E93" s="7">
        <v>1.3</v>
      </c>
      <c r="F93" s="7"/>
      <c r="G93" s="66"/>
      <c r="H93" s="69" t="s">
        <v>59</v>
      </c>
      <c r="I93" s="74"/>
    </row>
    <row r="94" spans="1:9" x14ac:dyDescent="0.25">
      <c r="A94" s="16"/>
      <c r="B94" s="70" t="s">
        <v>138</v>
      </c>
      <c r="C94" s="87" t="s">
        <v>204</v>
      </c>
      <c r="D94" s="7">
        <v>4.7</v>
      </c>
      <c r="E94" s="7">
        <v>4.7</v>
      </c>
      <c r="F94" s="7"/>
      <c r="G94" s="66"/>
      <c r="H94" s="69" t="s">
        <v>59</v>
      </c>
      <c r="I94" s="74"/>
    </row>
    <row r="95" spans="1:9" x14ac:dyDescent="0.25">
      <c r="A95" s="16"/>
      <c r="B95" s="70" t="s">
        <v>139</v>
      </c>
      <c r="C95" s="87" t="s">
        <v>6</v>
      </c>
      <c r="D95" s="7">
        <v>2.2000000000000002</v>
      </c>
      <c r="E95" s="7">
        <v>2.2000000000000002</v>
      </c>
      <c r="F95" s="7"/>
      <c r="G95" s="66"/>
      <c r="H95" s="69" t="s">
        <v>59</v>
      </c>
      <c r="I95" s="74"/>
    </row>
    <row r="96" spans="1:9" x14ac:dyDescent="0.25">
      <c r="A96" s="16"/>
      <c r="B96" s="70" t="s">
        <v>140</v>
      </c>
      <c r="C96" s="87" t="s">
        <v>33</v>
      </c>
      <c r="D96" s="7">
        <v>3.5</v>
      </c>
      <c r="E96" s="7">
        <v>3.5</v>
      </c>
      <c r="F96" s="7"/>
      <c r="G96" s="66"/>
      <c r="H96" s="69" t="s">
        <v>59</v>
      </c>
      <c r="I96" s="74"/>
    </row>
    <row r="97" spans="1:9" x14ac:dyDescent="0.25">
      <c r="A97" s="16"/>
      <c r="B97" s="70" t="s">
        <v>141</v>
      </c>
      <c r="C97" s="87" t="s">
        <v>19</v>
      </c>
      <c r="D97" s="7">
        <v>2.9</v>
      </c>
      <c r="E97" s="7">
        <v>2.9</v>
      </c>
      <c r="F97" s="7"/>
      <c r="G97" s="66"/>
      <c r="H97" s="69" t="s">
        <v>59</v>
      </c>
      <c r="I97" s="74"/>
    </row>
    <row r="98" spans="1:9" x14ac:dyDescent="0.25">
      <c r="A98" s="16"/>
      <c r="B98" s="70" t="s">
        <v>142</v>
      </c>
      <c r="C98" s="87" t="s">
        <v>94</v>
      </c>
      <c r="D98" s="7">
        <v>2.7</v>
      </c>
      <c r="E98" s="7">
        <v>2.7</v>
      </c>
      <c r="F98" s="7"/>
      <c r="G98" s="66"/>
      <c r="H98" s="69" t="s">
        <v>59</v>
      </c>
      <c r="I98" s="74"/>
    </row>
    <row r="99" spans="1:9" x14ac:dyDescent="0.25">
      <c r="A99" s="16"/>
      <c r="B99" s="70" t="s">
        <v>143</v>
      </c>
      <c r="C99" s="87" t="s">
        <v>66</v>
      </c>
      <c r="D99" s="7">
        <v>4.5999999999999996</v>
      </c>
      <c r="E99" s="7"/>
      <c r="F99" s="7"/>
      <c r="G99" s="66">
        <v>4.5999999999999996</v>
      </c>
      <c r="H99" s="69" t="s">
        <v>205</v>
      </c>
      <c r="I99" s="74"/>
    </row>
    <row r="100" spans="1:9" x14ac:dyDescent="0.25">
      <c r="A100" s="16"/>
      <c r="B100" s="70" t="s">
        <v>144</v>
      </c>
      <c r="C100" s="87" t="s">
        <v>66</v>
      </c>
      <c r="D100" s="7">
        <v>11.5</v>
      </c>
      <c r="E100" s="7"/>
      <c r="F100" s="7"/>
      <c r="G100" s="66">
        <v>11.5</v>
      </c>
      <c r="H100" s="69" t="s">
        <v>205</v>
      </c>
      <c r="I100" s="74"/>
    </row>
    <row r="101" spans="1:9" s="93" customFormat="1" x14ac:dyDescent="0.25">
      <c r="A101" s="89"/>
      <c r="B101" s="94"/>
      <c r="C101" s="95" t="s">
        <v>4</v>
      </c>
      <c r="D101" s="96">
        <f>SUM(D7:D100)</f>
        <v>1231.6000000000006</v>
      </c>
      <c r="E101" s="96">
        <f>SUM(E7:E100)</f>
        <v>1176.5000000000005</v>
      </c>
      <c r="F101" s="96">
        <f t="shared" ref="F101:G101" si="9">SUM(F7:F100)</f>
        <v>19.100000000000001</v>
      </c>
      <c r="G101" s="96">
        <f t="shared" si="9"/>
        <v>36</v>
      </c>
      <c r="H101" s="91"/>
      <c r="I101" s="92"/>
    </row>
    <row r="102" spans="1:9" s="93" customFormat="1" x14ac:dyDescent="0.25">
      <c r="A102" s="89"/>
      <c r="B102" s="78"/>
      <c r="C102" s="88" t="s">
        <v>79</v>
      </c>
      <c r="D102" s="90"/>
      <c r="E102" s="90"/>
      <c r="F102" s="90"/>
      <c r="G102" s="79"/>
      <c r="H102" s="91"/>
      <c r="I102" s="92"/>
    </row>
    <row r="103" spans="1:9" x14ac:dyDescent="0.25">
      <c r="A103" s="16"/>
      <c r="B103" s="70" t="s">
        <v>46</v>
      </c>
      <c r="C103" s="87" t="s">
        <v>33</v>
      </c>
      <c r="D103" s="7">
        <v>24.7</v>
      </c>
      <c r="E103" s="7">
        <v>24.7</v>
      </c>
      <c r="F103" s="7"/>
      <c r="G103" s="66"/>
      <c r="H103" s="69" t="s">
        <v>60</v>
      </c>
      <c r="I103" s="74"/>
    </row>
    <row r="104" spans="1:9" x14ac:dyDescent="0.25">
      <c r="A104" s="16"/>
      <c r="B104" s="70" t="s">
        <v>47</v>
      </c>
      <c r="C104" s="87" t="s">
        <v>33</v>
      </c>
      <c r="D104" s="7">
        <v>4.9000000000000004</v>
      </c>
      <c r="E104" s="7">
        <v>4.9000000000000004</v>
      </c>
      <c r="F104" s="7"/>
      <c r="G104" s="66"/>
      <c r="H104" s="69" t="s">
        <v>58</v>
      </c>
      <c r="I104" s="74"/>
    </row>
    <row r="105" spans="1:9" x14ac:dyDescent="0.25">
      <c r="A105" s="16"/>
      <c r="B105" s="70" t="s">
        <v>145</v>
      </c>
      <c r="C105" s="87" t="s">
        <v>33</v>
      </c>
      <c r="D105" s="7">
        <v>2</v>
      </c>
      <c r="E105" s="7">
        <v>2</v>
      </c>
      <c r="F105" s="7"/>
      <c r="G105" s="66"/>
      <c r="H105" s="69" t="s">
        <v>58</v>
      </c>
      <c r="I105" s="74"/>
    </row>
    <row r="106" spans="1:9" x14ac:dyDescent="0.25">
      <c r="A106" s="16"/>
      <c r="B106" s="70" t="s">
        <v>48</v>
      </c>
      <c r="C106" s="87" t="s">
        <v>57</v>
      </c>
      <c r="D106" s="7">
        <v>3</v>
      </c>
      <c r="E106" s="7">
        <v>3</v>
      </c>
      <c r="F106" s="7"/>
      <c r="G106" s="66"/>
      <c r="H106" s="69" t="s">
        <v>58</v>
      </c>
      <c r="I106" s="74"/>
    </row>
    <row r="107" spans="1:9" x14ac:dyDescent="0.25">
      <c r="A107" s="16"/>
      <c r="B107" s="70" t="s">
        <v>49</v>
      </c>
      <c r="C107" s="87" t="s">
        <v>55</v>
      </c>
      <c r="D107" s="7">
        <v>13.8</v>
      </c>
      <c r="E107" s="7">
        <v>13.8</v>
      </c>
      <c r="F107" s="7"/>
      <c r="G107" s="66"/>
      <c r="H107" s="69" t="s">
        <v>58</v>
      </c>
      <c r="I107" s="74"/>
    </row>
    <row r="108" spans="1:9" x14ac:dyDescent="0.25">
      <c r="A108" s="16"/>
      <c r="B108" s="70" t="s">
        <v>50</v>
      </c>
      <c r="C108" s="87" t="s">
        <v>2</v>
      </c>
      <c r="D108" s="7">
        <v>12.3</v>
      </c>
      <c r="E108" s="7">
        <v>12.3</v>
      </c>
      <c r="F108" s="7"/>
      <c r="G108" s="66"/>
      <c r="H108" s="69" t="s">
        <v>58</v>
      </c>
      <c r="I108" s="74"/>
    </row>
    <row r="109" spans="1:9" x14ac:dyDescent="0.25">
      <c r="A109" s="16"/>
      <c r="B109" s="70" t="s">
        <v>51</v>
      </c>
      <c r="C109" s="87" t="s">
        <v>2</v>
      </c>
      <c r="D109" s="7">
        <v>17.399999999999999</v>
      </c>
      <c r="E109" s="7">
        <v>17.399999999999999</v>
      </c>
      <c r="F109" s="7"/>
      <c r="G109" s="66"/>
      <c r="H109" s="69" t="s">
        <v>58</v>
      </c>
      <c r="I109" s="74"/>
    </row>
    <row r="110" spans="1:9" x14ac:dyDescent="0.25">
      <c r="A110" s="16"/>
      <c r="B110" s="70" t="s">
        <v>52</v>
      </c>
      <c r="C110" s="87" t="s">
        <v>2</v>
      </c>
      <c r="D110" s="7">
        <v>17.399999999999999</v>
      </c>
      <c r="E110" s="7">
        <v>17.399999999999999</v>
      </c>
      <c r="F110" s="7"/>
      <c r="G110" s="66"/>
      <c r="H110" s="69" t="s">
        <v>58</v>
      </c>
      <c r="I110" s="74"/>
    </row>
    <row r="111" spans="1:9" x14ac:dyDescent="0.25">
      <c r="A111" s="16"/>
      <c r="B111" s="70" t="s">
        <v>146</v>
      </c>
      <c r="C111" s="87" t="s">
        <v>2</v>
      </c>
      <c r="D111" s="7">
        <v>17.399999999999999</v>
      </c>
      <c r="E111" s="7">
        <v>17.399999999999999</v>
      </c>
      <c r="F111" s="7"/>
      <c r="G111" s="66"/>
      <c r="H111" s="69" t="s">
        <v>60</v>
      </c>
      <c r="I111" s="74"/>
    </row>
    <row r="112" spans="1:9" x14ac:dyDescent="0.25">
      <c r="A112" s="16"/>
      <c r="B112" s="70" t="s">
        <v>147</v>
      </c>
      <c r="C112" s="87" t="s">
        <v>2</v>
      </c>
      <c r="D112" s="7">
        <v>17.2</v>
      </c>
      <c r="E112" s="7">
        <v>17.2</v>
      </c>
      <c r="F112" s="7"/>
      <c r="G112" s="66"/>
      <c r="H112" s="69" t="s">
        <v>60</v>
      </c>
      <c r="I112" s="74"/>
    </row>
    <row r="113" spans="1:9" x14ac:dyDescent="0.25">
      <c r="A113" s="16"/>
      <c r="B113" s="70" t="s">
        <v>148</v>
      </c>
      <c r="C113" s="87" t="s">
        <v>2</v>
      </c>
      <c r="D113" s="7">
        <v>17.399999999999999</v>
      </c>
      <c r="E113" s="7">
        <v>17.399999999999999</v>
      </c>
      <c r="F113" s="7"/>
      <c r="G113" s="66"/>
      <c r="H113" s="69" t="s">
        <v>60</v>
      </c>
      <c r="I113" s="74"/>
    </row>
    <row r="114" spans="1:9" x14ac:dyDescent="0.25">
      <c r="A114" s="16"/>
      <c r="B114" s="70" t="s">
        <v>149</v>
      </c>
      <c r="C114" s="87" t="s">
        <v>55</v>
      </c>
      <c r="D114" s="7">
        <v>9.4</v>
      </c>
      <c r="E114" s="7">
        <v>9.4</v>
      </c>
      <c r="F114" s="7"/>
      <c r="G114" s="66"/>
      <c r="H114" s="69" t="s">
        <v>60</v>
      </c>
      <c r="I114" s="74"/>
    </row>
    <row r="115" spans="1:9" x14ac:dyDescent="0.25">
      <c r="A115" s="16"/>
      <c r="B115" s="70" t="s">
        <v>150</v>
      </c>
      <c r="C115" s="87" t="s">
        <v>57</v>
      </c>
      <c r="D115" s="7">
        <v>6.8</v>
      </c>
      <c r="E115" s="7">
        <v>6.8</v>
      </c>
      <c r="F115" s="7"/>
      <c r="G115" s="66"/>
      <c r="H115" s="69" t="s">
        <v>60</v>
      </c>
      <c r="I115" s="74"/>
    </row>
    <row r="116" spans="1:9" x14ac:dyDescent="0.25">
      <c r="A116" s="16"/>
      <c r="B116" s="70" t="s">
        <v>151</v>
      </c>
      <c r="C116" s="87" t="s">
        <v>2</v>
      </c>
      <c r="D116" s="7">
        <v>17</v>
      </c>
      <c r="E116" s="7">
        <v>17</v>
      </c>
      <c r="F116" s="7"/>
      <c r="G116" s="66"/>
      <c r="H116" s="69" t="s">
        <v>60</v>
      </c>
      <c r="I116" s="74"/>
    </row>
    <row r="117" spans="1:9" x14ac:dyDescent="0.25">
      <c r="A117" s="16"/>
      <c r="B117" s="70" t="s">
        <v>152</v>
      </c>
      <c r="C117" s="87" t="s">
        <v>2</v>
      </c>
      <c r="D117" s="7">
        <v>17.899999999999999</v>
      </c>
      <c r="E117" s="7">
        <v>17.899999999999999</v>
      </c>
      <c r="F117" s="7"/>
      <c r="G117" s="66"/>
      <c r="H117" s="69" t="s">
        <v>60</v>
      </c>
      <c r="I117" s="74"/>
    </row>
    <row r="118" spans="1:9" x14ac:dyDescent="0.25">
      <c r="A118" s="16"/>
      <c r="B118" s="70" t="s">
        <v>153</v>
      </c>
      <c r="C118" s="87" t="s">
        <v>2</v>
      </c>
      <c r="D118" s="7">
        <v>36</v>
      </c>
      <c r="E118" s="7">
        <v>36</v>
      </c>
      <c r="F118" s="7"/>
      <c r="G118" s="66"/>
      <c r="H118" s="69" t="s">
        <v>58</v>
      </c>
      <c r="I118" s="74"/>
    </row>
    <row r="119" spans="1:9" x14ac:dyDescent="0.25">
      <c r="A119" s="16"/>
      <c r="B119" s="70" t="s">
        <v>154</v>
      </c>
      <c r="C119" s="87" t="s">
        <v>33</v>
      </c>
      <c r="D119" s="7">
        <v>66.8</v>
      </c>
      <c r="E119" s="7">
        <v>66.8</v>
      </c>
      <c r="F119" s="7"/>
      <c r="G119" s="66"/>
      <c r="H119" s="69" t="s">
        <v>58</v>
      </c>
      <c r="I119" s="74"/>
    </row>
    <row r="120" spans="1:9" x14ac:dyDescent="0.25">
      <c r="A120" s="16"/>
      <c r="B120" s="70" t="s">
        <v>155</v>
      </c>
      <c r="C120" s="87" t="s">
        <v>54</v>
      </c>
      <c r="D120" s="7">
        <v>55.6</v>
      </c>
      <c r="E120" s="7">
        <v>55.6</v>
      </c>
      <c r="F120" s="7"/>
      <c r="G120" s="66"/>
      <c r="H120" s="69" t="s">
        <v>58</v>
      </c>
      <c r="I120" s="74"/>
    </row>
    <row r="121" spans="1:9" x14ac:dyDescent="0.25">
      <c r="A121" s="16"/>
      <c r="B121" s="70" t="s">
        <v>156</v>
      </c>
      <c r="C121" s="87" t="s">
        <v>2</v>
      </c>
      <c r="D121" s="7">
        <v>19.600000000000001</v>
      </c>
      <c r="E121" s="7">
        <v>19.600000000000001</v>
      </c>
      <c r="F121" s="7"/>
      <c r="G121" s="66"/>
      <c r="H121" s="69" t="s">
        <v>58</v>
      </c>
      <c r="I121" s="74"/>
    </row>
    <row r="122" spans="1:9" x14ac:dyDescent="0.25">
      <c r="A122" s="16"/>
      <c r="B122" s="70" t="s">
        <v>157</v>
      </c>
      <c r="C122" s="87" t="s">
        <v>66</v>
      </c>
      <c r="D122" s="7">
        <v>6.1</v>
      </c>
      <c r="E122" s="7"/>
      <c r="F122" s="7"/>
      <c r="G122" s="66">
        <v>6.1</v>
      </c>
      <c r="H122" s="69" t="s">
        <v>205</v>
      </c>
      <c r="I122" s="74"/>
    </row>
    <row r="123" spans="1:9" x14ac:dyDescent="0.25">
      <c r="A123" s="16"/>
      <c r="B123" s="70" t="s">
        <v>158</v>
      </c>
      <c r="C123" s="87" t="s">
        <v>2</v>
      </c>
      <c r="D123" s="7">
        <v>9.5</v>
      </c>
      <c r="E123" s="7">
        <v>9.5</v>
      </c>
      <c r="F123" s="7"/>
      <c r="G123" s="66"/>
      <c r="H123" s="69" t="s">
        <v>58</v>
      </c>
      <c r="I123" s="74"/>
    </row>
    <row r="124" spans="1:9" x14ac:dyDescent="0.25">
      <c r="A124" s="16"/>
      <c r="B124" s="70" t="s">
        <v>159</v>
      </c>
      <c r="C124" s="87" t="s">
        <v>2</v>
      </c>
      <c r="D124" s="7">
        <v>9.1999999999999993</v>
      </c>
      <c r="E124" s="7">
        <v>9.1999999999999993</v>
      </c>
      <c r="F124" s="7"/>
      <c r="G124" s="66"/>
      <c r="H124" s="69" t="s">
        <v>58</v>
      </c>
      <c r="I124" s="74"/>
    </row>
    <row r="125" spans="1:9" x14ac:dyDescent="0.25">
      <c r="A125" s="16"/>
      <c r="B125" s="70" t="s">
        <v>160</v>
      </c>
      <c r="C125" s="87" t="s">
        <v>2</v>
      </c>
      <c r="D125" s="7">
        <v>9</v>
      </c>
      <c r="E125" s="7">
        <v>9</v>
      </c>
      <c r="F125" s="7"/>
      <c r="G125" s="66"/>
      <c r="H125" s="69" t="s">
        <v>58</v>
      </c>
      <c r="I125" s="74"/>
    </row>
    <row r="126" spans="1:9" x14ac:dyDescent="0.25">
      <c r="A126" s="16"/>
      <c r="B126" s="70" t="s">
        <v>161</v>
      </c>
      <c r="C126" s="87" t="s">
        <v>2</v>
      </c>
      <c r="D126" s="7">
        <v>9.1</v>
      </c>
      <c r="E126" s="7">
        <v>9.1</v>
      </c>
      <c r="F126" s="7"/>
      <c r="G126" s="66"/>
      <c r="H126" s="69" t="s">
        <v>58</v>
      </c>
      <c r="I126" s="74"/>
    </row>
    <row r="127" spans="1:9" x14ac:dyDescent="0.25">
      <c r="A127" s="16"/>
      <c r="B127" s="70" t="s">
        <v>162</v>
      </c>
      <c r="C127" s="87" t="s">
        <v>2</v>
      </c>
      <c r="D127" s="7">
        <v>10</v>
      </c>
      <c r="E127" s="7">
        <v>10</v>
      </c>
      <c r="F127" s="7"/>
      <c r="G127" s="66"/>
      <c r="H127" s="69" t="s">
        <v>58</v>
      </c>
      <c r="I127" s="74"/>
    </row>
    <row r="128" spans="1:9" x14ac:dyDescent="0.25">
      <c r="A128" s="16"/>
      <c r="B128" s="70" t="s">
        <v>163</v>
      </c>
      <c r="C128" s="87" t="s">
        <v>2</v>
      </c>
      <c r="D128" s="7">
        <v>12.1</v>
      </c>
      <c r="E128" s="7">
        <v>12.1</v>
      </c>
      <c r="F128" s="7"/>
      <c r="G128" s="66"/>
      <c r="H128" s="69" t="s">
        <v>58</v>
      </c>
      <c r="I128" s="74"/>
    </row>
    <row r="129" spans="1:9" x14ac:dyDescent="0.25">
      <c r="A129" s="16"/>
      <c r="B129" s="70" t="s">
        <v>164</v>
      </c>
      <c r="C129" s="87" t="s">
        <v>2</v>
      </c>
      <c r="D129" s="7">
        <v>11.6</v>
      </c>
      <c r="E129" s="7">
        <v>11.6</v>
      </c>
      <c r="F129" s="7"/>
      <c r="G129" s="66"/>
      <c r="H129" s="69" t="s">
        <v>58</v>
      </c>
      <c r="I129" s="74"/>
    </row>
    <row r="130" spans="1:9" x14ac:dyDescent="0.25">
      <c r="A130" s="16"/>
      <c r="B130" s="70" t="s">
        <v>165</v>
      </c>
      <c r="C130" s="87" t="s">
        <v>2</v>
      </c>
      <c r="D130" s="7">
        <v>11.9</v>
      </c>
      <c r="E130" s="7">
        <v>11.9</v>
      </c>
      <c r="F130" s="7"/>
      <c r="G130" s="66"/>
      <c r="H130" s="69" t="s">
        <v>58</v>
      </c>
      <c r="I130" s="74"/>
    </row>
    <row r="131" spans="1:9" x14ac:dyDescent="0.25">
      <c r="A131" s="16"/>
      <c r="B131" s="70" t="s">
        <v>166</v>
      </c>
      <c r="C131" s="87" t="s">
        <v>2</v>
      </c>
      <c r="D131" s="7">
        <v>12.2</v>
      </c>
      <c r="E131" s="7">
        <v>12.2</v>
      </c>
      <c r="F131" s="7"/>
      <c r="G131" s="66"/>
      <c r="H131" s="69" t="s">
        <v>58</v>
      </c>
      <c r="I131" s="74"/>
    </row>
    <row r="132" spans="1:9" x14ac:dyDescent="0.25">
      <c r="A132" s="16"/>
      <c r="B132" s="70" t="s">
        <v>167</v>
      </c>
      <c r="C132" s="87" t="s">
        <v>53</v>
      </c>
      <c r="D132" s="7">
        <v>22.2</v>
      </c>
      <c r="E132" s="7">
        <v>22.2</v>
      </c>
      <c r="F132" s="7"/>
      <c r="G132" s="66"/>
      <c r="H132" s="69" t="s">
        <v>58</v>
      </c>
      <c r="I132" s="74"/>
    </row>
    <row r="133" spans="1:9" x14ac:dyDescent="0.25">
      <c r="A133" s="16"/>
      <c r="B133" s="70" t="s">
        <v>168</v>
      </c>
      <c r="C133" s="87" t="s">
        <v>33</v>
      </c>
      <c r="D133" s="7">
        <v>28.2</v>
      </c>
      <c r="E133" s="7">
        <v>28.2</v>
      </c>
      <c r="F133" s="7"/>
      <c r="G133" s="66"/>
      <c r="H133" s="69" t="s">
        <v>58</v>
      </c>
      <c r="I133" s="74"/>
    </row>
    <row r="134" spans="1:9" x14ac:dyDescent="0.25">
      <c r="A134" s="16"/>
      <c r="B134" s="70" t="s">
        <v>169</v>
      </c>
      <c r="C134" s="87" t="s">
        <v>57</v>
      </c>
      <c r="D134" s="7">
        <v>3.1</v>
      </c>
      <c r="E134" s="7">
        <v>3.1</v>
      </c>
      <c r="F134" s="7"/>
      <c r="G134" s="66"/>
      <c r="H134" s="69" t="s">
        <v>58</v>
      </c>
      <c r="I134" s="74"/>
    </row>
    <row r="135" spans="1:9" x14ac:dyDescent="0.25">
      <c r="A135" s="16"/>
      <c r="B135" s="70" t="s">
        <v>170</v>
      </c>
      <c r="C135" s="87" t="s">
        <v>6</v>
      </c>
      <c r="D135" s="7">
        <v>4.0999999999999996</v>
      </c>
      <c r="E135" s="7">
        <v>4.0999999999999996</v>
      </c>
      <c r="F135" s="7"/>
      <c r="G135" s="66"/>
      <c r="H135" s="69" t="s">
        <v>58</v>
      </c>
      <c r="I135" s="74"/>
    </row>
    <row r="136" spans="1:9" x14ac:dyDescent="0.25">
      <c r="A136" s="16"/>
      <c r="B136" s="70" t="s">
        <v>171</v>
      </c>
      <c r="C136" s="87" t="s">
        <v>6</v>
      </c>
      <c r="D136" s="7">
        <v>4</v>
      </c>
      <c r="E136" s="7">
        <v>4</v>
      </c>
      <c r="F136" s="7"/>
      <c r="G136" s="66"/>
      <c r="H136" s="69" t="s">
        <v>58</v>
      </c>
      <c r="I136" s="74"/>
    </row>
    <row r="137" spans="1:9" x14ac:dyDescent="0.25">
      <c r="A137" s="16"/>
      <c r="B137" s="70" t="s">
        <v>172</v>
      </c>
      <c r="C137" s="87" t="s">
        <v>1</v>
      </c>
      <c r="D137" s="7">
        <v>12.2</v>
      </c>
      <c r="E137" s="7"/>
      <c r="F137" s="66">
        <v>12.2</v>
      </c>
      <c r="G137" s="66"/>
      <c r="H137" s="69" t="s">
        <v>205</v>
      </c>
      <c r="I137" s="74"/>
    </row>
    <row r="138" spans="1:9" x14ac:dyDescent="0.25">
      <c r="A138" s="16"/>
      <c r="B138" s="70" t="s">
        <v>173</v>
      </c>
      <c r="C138" s="87" t="s">
        <v>1</v>
      </c>
      <c r="D138" s="7">
        <v>11.6</v>
      </c>
      <c r="E138" s="7"/>
      <c r="F138" s="66">
        <v>11.6</v>
      </c>
      <c r="H138" s="69" t="s">
        <v>205</v>
      </c>
      <c r="I138" s="74"/>
    </row>
    <row r="139" spans="1:9" x14ac:dyDescent="0.25">
      <c r="A139" s="16"/>
      <c r="B139" s="70" t="s">
        <v>174</v>
      </c>
      <c r="C139" s="87" t="s">
        <v>33</v>
      </c>
      <c r="D139" s="7">
        <v>77.599999999999994</v>
      </c>
      <c r="E139" s="7">
        <v>77.599999999999994</v>
      </c>
      <c r="F139" s="7"/>
      <c r="G139" s="66"/>
      <c r="H139" s="69" t="s">
        <v>59</v>
      </c>
      <c r="I139" s="74"/>
    </row>
    <row r="140" spans="1:9" x14ac:dyDescent="0.25">
      <c r="A140" s="16"/>
      <c r="B140" s="70" t="s">
        <v>175</v>
      </c>
      <c r="C140" s="87" t="s">
        <v>2</v>
      </c>
      <c r="D140" s="7">
        <v>18.7</v>
      </c>
      <c r="E140" s="7">
        <v>18.7</v>
      </c>
      <c r="F140" s="7"/>
      <c r="G140" s="66"/>
      <c r="H140" s="69" t="s">
        <v>59</v>
      </c>
      <c r="I140" s="74"/>
    </row>
    <row r="141" spans="1:9" x14ac:dyDescent="0.25">
      <c r="A141" s="16"/>
      <c r="B141" s="70" t="s">
        <v>176</v>
      </c>
      <c r="C141" s="87" t="s">
        <v>2</v>
      </c>
      <c r="D141" s="7">
        <v>35.299999999999997</v>
      </c>
      <c r="E141" s="7">
        <v>35.299999999999997</v>
      </c>
      <c r="F141" s="7"/>
      <c r="G141" s="66"/>
      <c r="H141" s="69" t="s">
        <v>59</v>
      </c>
      <c r="I141" s="74"/>
    </row>
    <row r="142" spans="1:9" x14ac:dyDescent="0.25">
      <c r="A142" s="16"/>
      <c r="B142" s="70" t="s">
        <v>177</v>
      </c>
      <c r="C142" s="87" t="s">
        <v>2</v>
      </c>
      <c r="D142" s="7">
        <v>17.8</v>
      </c>
      <c r="E142" s="7">
        <v>17.8</v>
      </c>
      <c r="F142" s="7"/>
      <c r="G142" s="66"/>
      <c r="H142" s="69" t="s">
        <v>59</v>
      </c>
      <c r="I142" s="74"/>
    </row>
    <row r="143" spans="1:9" x14ac:dyDescent="0.25">
      <c r="A143" s="16"/>
      <c r="B143" s="70" t="s">
        <v>178</v>
      </c>
      <c r="C143" s="87" t="s">
        <v>54</v>
      </c>
      <c r="D143" s="7">
        <v>52.9</v>
      </c>
      <c r="E143" s="7">
        <v>52.9</v>
      </c>
      <c r="F143" s="7"/>
      <c r="G143" s="66"/>
      <c r="H143" s="69" t="s">
        <v>59</v>
      </c>
      <c r="I143" s="74"/>
    </row>
    <row r="144" spans="1:9" x14ac:dyDescent="0.25">
      <c r="A144" s="16"/>
      <c r="B144" s="70" t="s">
        <v>179</v>
      </c>
      <c r="C144" s="87" t="s">
        <v>54</v>
      </c>
      <c r="D144" s="7">
        <v>79.5</v>
      </c>
      <c r="E144" s="7">
        <v>79.5</v>
      </c>
      <c r="F144" s="7"/>
      <c r="G144" s="66"/>
      <c r="H144" s="69" t="s">
        <v>59</v>
      </c>
      <c r="I144" s="74"/>
    </row>
    <row r="145" spans="1:9" x14ac:dyDescent="0.25">
      <c r="A145" s="16"/>
      <c r="B145" s="70" t="s">
        <v>180</v>
      </c>
      <c r="C145" s="87" t="s">
        <v>2</v>
      </c>
      <c r="D145" s="7">
        <v>13.9</v>
      </c>
      <c r="E145" s="7">
        <v>13.9</v>
      </c>
      <c r="F145" s="7"/>
      <c r="G145" s="66"/>
      <c r="H145" s="69" t="s">
        <v>59</v>
      </c>
      <c r="I145" s="74"/>
    </row>
    <row r="146" spans="1:9" x14ac:dyDescent="0.25">
      <c r="A146" s="16"/>
      <c r="B146" s="70" t="s">
        <v>181</v>
      </c>
      <c r="C146" s="87" t="s">
        <v>2</v>
      </c>
      <c r="D146" s="7">
        <v>9.5</v>
      </c>
      <c r="E146" s="7">
        <v>9.5</v>
      </c>
      <c r="F146" s="7"/>
      <c r="G146" s="66"/>
      <c r="H146" s="69" t="s">
        <v>59</v>
      </c>
      <c r="I146" s="74"/>
    </row>
    <row r="147" spans="1:9" x14ac:dyDescent="0.25">
      <c r="A147" s="16"/>
      <c r="B147" s="70" t="s">
        <v>182</v>
      </c>
      <c r="C147" s="87" t="s">
        <v>183</v>
      </c>
      <c r="D147" s="7">
        <v>17.8</v>
      </c>
      <c r="E147" s="7"/>
      <c r="F147" s="7"/>
      <c r="G147" s="66">
        <v>17.8</v>
      </c>
      <c r="H147" s="69" t="s">
        <v>205</v>
      </c>
      <c r="I147" s="74"/>
    </row>
    <row r="148" spans="1:9" x14ac:dyDescent="0.25">
      <c r="A148" s="16"/>
      <c r="B148" s="70" t="s">
        <v>184</v>
      </c>
      <c r="C148" s="87" t="s">
        <v>55</v>
      </c>
      <c r="D148" s="7">
        <v>33.299999999999997</v>
      </c>
      <c r="E148" s="7">
        <v>33.299999999999997</v>
      </c>
      <c r="F148" s="7"/>
      <c r="G148" s="66"/>
      <c r="H148" s="69" t="s">
        <v>59</v>
      </c>
      <c r="I148" s="74"/>
    </row>
    <row r="149" spans="1:9" x14ac:dyDescent="0.25">
      <c r="A149" s="16"/>
      <c r="B149" s="70" t="s">
        <v>185</v>
      </c>
      <c r="C149" s="87" t="s">
        <v>33</v>
      </c>
      <c r="D149" s="7">
        <v>5.6</v>
      </c>
      <c r="E149" s="7">
        <v>5.6</v>
      </c>
      <c r="F149" s="7"/>
      <c r="G149" s="66"/>
      <c r="H149" s="69" t="s">
        <v>59</v>
      </c>
      <c r="I149" s="74"/>
    </row>
    <row r="150" spans="1:9" x14ac:dyDescent="0.25">
      <c r="A150" s="16"/>
      <c r="B150" s="70" t="s">
        <v>186</v>
      </c>
      <c r="C150" s="87" t="s">
        <v>187</v>
      </c>
      <c r="D150" s="7">
        <v>4.3</v>
      </c>
      <c r="E150" s="7">
        <v>4.3</v>
      </c>
      <c r="F150" s="7"/>
      <c r="G150" s="66"/>
      <c r="H150" s="69" t="s">
        <v>59</v>
      </c>
      <c r="I150" s="74"/>
    </row>
    <row r="151" spans="1:9" x14ac:dyDescent="0.25">
      <c r="A151" s="16"/>
      <c r="B151" s="70" t="s">
        <v>188</v>
      </c>
      <c r="C151" s="87" t="s">
        <v>187</v>
      </c>
      <c r="D151" s="7">
        <v>3.7</v>
      </c>
      <c r="E151" s="7">
        <v>3.7</v>
      </c>
      <c r="F151" s="7"/>
      <c r="G151" s="66"/>
      <c r="H151" s="69" t="s">
        <v>59</v>
      </c>
      <c r="I151" s="74"/>
    </row>
    <row r="152" spans="1:9" x14ac:dyDescent="0.25">
      <c r="A152" s="16"/>
      <c r="B152" s="70" t="s">
        <v>189</v>
      </c>
      <c r="C152" s="87" t="s">
        <v>6</v>
      </c>
      <c r="D152" s="7">
        <v>2</v>
      </c>
      <c r="E152" s="7">
        <v>2</v>
      </c>
      <c r="F152" s="7"/>
      <c r="G152" s="66"/>
      <c r="H152" s="69" t="s">
        <v>59</v>
      </c>
      <c r="I152" s="74"/>
    </row>
    <row r="153" spans="1:9" x14ac:dyDescent="0.25">
      <c r="A153" s="16"/>
      <c r="B153" s="70" t="s">
        <v>190</v>
      </c>
      <c r="C153" s="87" t="s">
        <v>1</v>
      </c>
      <c r="D153" s="7">
        <v>15.1</v>
      </c>
      <c r="E153" s="7"/>
      <c r="F153" s="7">
        <v>15.1</v>
      </c>
      <c r="G153" s="66"/>
      <c r="H153" s="69" t="s">
        <v>205</v>
      </c>
      <c r="I153" s="74"/>
    </row>
    <row r="154" spans="1:9" x14ac:dyDescent="0.25">
      <c r="A154" s="16"/>
      <c r="B154" s="70" t="s">
        <v>191</v>
      </c>
      <c r="C154" s="87" t="s">
        <v>33</v>
      </c>
      <c r="D154" s="7">
        <v>50.1</v>
      </c>
      <c r="E154" s="7">
        <v>50.1</v>
      </c>
      <c r="F154" s="7"/>
      <c r="G154" s="66"/>
      <c r="H154" s="69" t="s">
        <v>59</v>
      </c>
      <c r="I154" s="74"/>
    </row>
    <row r="155" spans="1:9" x14ac:dyDescent="0.25">
      <c r="A155" s="16"/>
      <c r="B155" s="70" t="s">
        <v>192</v>
      </c>
      <c r="C155" s="87" t="s">
        <v>2</v>
      </c>
      <c r="D155" s="7">
        <v>11.6</v>
      </c>
      <c r="E155" s="7">
        <v>11.6</v>
      </c>
      <c r="F155" s="7"/>
      <c r="G155" s="66"/>
      <c r="H155" s="69" t="s">
        <v>59</v>
      </c>
      <c r="I155" s="74"/>
    </row>
    <row r="156" spans="1:9" x14ac:dyDescent="0.25">
      <c r="A156" s="16"/>
      <c r="B156" s="70" t="s">
        <v>193</v>
      </c>
      <c r="C156" s="87" t="s">
        <v>2</v>
      </c>
      <c r="D156" s="7">
        <v>12.4</v>
      </c>
      <c r="E156" s="7">
        <v>12.4</v>
      </c>
      <c r="F156" s="7"/>
      <c r="G156" s="66"/>
      <c r="H156" s="69" t="s">
        <v>59</v>
      </c>
      <c r="I156" s="74"/>
    </row>
    <row r="157" spans="1:9" x14ac:dyDescent="0.25">
      <c r="A157" s="16"/>
      <c r="B157" s="70" t="s">
        <v>194</v>
      </c>
      <c r="C157" s="87" t="s">
        <v>2</v>
      </c>
      <c r="D157" s="7">
        <v>12.4</v>
      </c>
      <c r="E157" s="7">
        <v>12.4</v>
      </c>
      <c r="F157" s="7"/>
      <c r="G157" s="66"/>
      <c r="H157" s="69" t="s">
        <v>59</v>
      </c>
      <c r="I157" s="74"/>
    </row>
    <row r="158" spans="1:9" x14ac:dyDescent="0.25">
      <c r="A158" s="16"/>
      <c r="B158" s="70" t="s">
        <v>195</v>
      </c>
      <c r="C158" s="87" t="s">
        <v>53</v>
      </c>
      <c r="D158" s="7">
        <v>26.7</v>
      </c>
      <c r="E158" s="7">
        <v>26.7</v>
      </c>
      <c r="F158" s="7"/>
      <c r="G158" s="66"/>
      <c r="H158" s="69" t="s">
        <v>59</v>
      </c>
      <c r="I158" s="74"/>
    </row>
    <row r="159" spans="1:9" x14ac:dyDescent="0.25">
      <c r="A159" s="16"/>
      <c r="B159" s="70" t="s">
        <v>196</v>
      </c>
      <c r="C159" s="87" t="s">
        <v>66</v>
      </c>
      <c r="D159" s="7">
        <v>7.7</v>
      </c>
      <c r="E159" s="7"/>
      <c r="F159" s="7"/>
      <c r="G159" s="66">
        <v>7.7</v>
      </c>
      <c r="H159" s="69" t="s">
        <v>205</v>
      </c>
      <c r="I159" s="74"/>
    </row>
    <row r="160" spans="1:9" x14ac:dyDescent="0.25">
      <c r="A160" s="16"/>
      <c r="B160" s="70" t="s">
        <v>197</v>
      </c>
      <c r="C160" s="87" t="s">
        <v>6</v>
      </c>
      <c r="D160" s="7">
        <v>3.5</v>
      </c>
      <c r="E160" s="7">
        <v>3.5</v>
      </c>
      <c r="F160" s="7"/>
      <c r="G160" s="66"/>
      <c r="H160" s="69" t="s">
        <v>59</v>
      </c>
      <c r="I160" s="74"/>
    </row>
    <row r="161" spans="1:19" x14ac:dyDescent="0.25">
      <c r="A161" s="16"/>
      <c r="B161" s="70" t="s">
        <v>198</v>
      </c>
      <c r="C161" s="87" t="s">
        <v>6</v>
      </c>
      <c r="D161" s="7">
        <v>3.5</v>
      </c>
      <c r="E161" s="7">
        <v>3.5</v>
      </c>
      <c r="F161" s="7"/>
      <c r="G161" s="66"/>
      <c r="H161" s="69" t="s">
        <v>59</v>
      </c>
      <c r="I161" s="74"/>
    </row>
    <row r="162" spans="1:19" x14ac:dyDescent="0.25">
      <c r="A162" s="16"/>
      <c r="B162" s="70" t="s">
        <v>199</v>
      </c>
      <c r="C162" s="87" t="s">
        <v>2</v>
      </c>
      <c r="D162" s="7">
        <v>19</v>
      </c>
      <c r="E162" s="7">
        <v>19</v>
      </c>
      <c r="F162" s="7"/>
      <c r="G162" s="66"/>
      <c r="H162" s="69" t="s">
        <v>59</v>
      </c>
      <c r="I162" s="74"/>
    </row>
    <row r="163" spans="1:19" x14ac:dyDescent="0.25">
      <c r="A163" s="16"/>
      <c r="B163" s="70" t="s">
        <v>200</v>
      </c>
      <c r="C163" s="87" t="s">
        <v>2</v>
      </c>
      <c r="D163" s="7">
        <v>17.399999999999999</v>
      </c>
      <c r="E163" s="7">
        <v>17.399999999999999</v>
      </c>
      <c r="F163" s="7"/>
      <c r="G163" s="66"/>
      <c r="H163" s="69" t="s">
        <v>59</v>
      </c>
      <c r="I163" s="74"/>
    </row>
    <row r="164" spans="1:19" x14ac:dyDescent="0.25">
      <c r="A164" s="16"/>
      <c r="B164" s="70" t="s">
        <v>201</v>
      </c>
      <c r="C164" s="87" t="s">
        <v>2</v>
      </c>
      <c r="D164" s="7">
        <v>17.3</v>
      </c>
      <c r="E164" s="7">
        <v>17.3</v>
      </c>
      <c r="F164" s="7"/>
      <c r="G164" s="66"/>
      <c r="H164" s="69" t="s">
        <v>59</v>
      </c>
      <c r="I164" s="74"/>
    </row>
    <row r="165" spans="1:19" ht="13.8" thickBot="1" x14ac:dyDescent="0.3">
      <c r="A165" s="16"/>
      <c r="B165" s="70" t="s">
        <v>202</v>
      </c>
      <c r="C165" s="87" t="s">
        <v>2</v>
      </c>
      <c r="D165" s="7">
        <v>16.600000000000001</v>
      </c>
      <c r="E165" s="7">
        <v>16.600000000000001</v>
      </c>
      <c r="F165" s="7"/>
      <c r="G165" s="66"/>
      <c r="H165" s="69" t="s">
        <v>59</v>
      </c>
      <c r="I165" s="74"/>
    </row>
    <row r="166" spans="1:19" s="4" customFormat="1" ht="13.8" thickBot="1" x14ac:dyDescent="0.3">
      <c r="A166" s="16"/>
      <c r="B166" s="118" t="s">
        <v>5</v>
      </c>
      <c r="C166" s="119"/>
      <c r="D166" s="97">
        <f>SUM(D103:D165)</f>
        <v>1147.9000000000003</v>
      </c>
      <c r="E166" s="97">
        <f t="shared" ref="E166:G166" si="10">SUM(E103:E165)</f>
        <v>1077.4000000000001</v>
      </c>
      <c r="F166" s="97">
        <f t="shared" si="10"/>
        <v>38.9</v>
      </c>
      <c r="G166" s="97">
        <f t="shared" si="10"/>
        <v>31.599999999999998</v>
      </c>
      <c r="H166" s="71"/>
      <c r="I166" s="76">
        <f>D166-E166-F166-G166</f>
        <v>2.3092638912203256E-13</v>
      </c>
      <c r="K166" s="3"/>
      <c r="L166" s="3"/>
      <c r="M166" s="3"/>
      <c r="N166" s="3"/>
      <c r="O166" s="3"/>
      <c r="P166" s="3"/>
      <c r="Q166" s="3"/>
      <c r="R166" s="3"/>
      <c r="S166" s="3"/>
    </row>
    <row r="167" spans="1:19" s="4" customFormat="1" ht="13.8" thickBot="1" x14ac:dyDescent="0.3">
      <c r="A167" s="16"/>
      <c r="B167" s="116" t="s">
        <v>3</v>
      </c>
      <c r="C167" s="117"/>
      <c r="D167" s="98">
        <f>D166+D101</f>
        <v>2379.5000000000009</v>
      </c>
      <c r="E167" s="98">
        <f t="shared" ref="E167:G167" si="11">E166+E101</f>
        <v>2253.9000000000005</v>
      </c>
      <c r="F167" s="98">
        <f t="shared" si="11"/>
        <v>58</v>
      </c>
      <c r="G167" s="98">
        <f t="shared" si="11"/>
        <v>67.599999999999994</v>
      </c>
      <c r="H167" s="72"/>
      <c r="I167" s="76">
        <f>D167-E167-F167-G167</f>
        <v>3.694822225952521E-13</v>
      </c>
      <c r="K167" s="3"/>
      <c r="L167" s="3"/>
      <c r="M167" s="3"/>
      <c r="N167" s="3"/>
      <c r="O167" s="3"/>
      <c r="P167" s="3"/>
      <c r="Q167" s="3"/>
      <c r="R167" s="3"/>
      <c r="S167" s="3"/>
    </row>
    <row r="168" spans="1:19" s="4" customFormat="1" x14ac:dyDescent="0.25">
      <c r="A168" s="16"/>
      <c r="B168" s="99"/>
      <c r="C168" s="100"/>
      <c r="D168" s="100"/>
      <c r="E168" s="100"/>
      <c r="F168" s="100"/>
      <c r="G168" s="100"/>
      <c r="H168" s="8"/>
    </row>
    <row r="169" spans="1:19" s="4" customFormat="1" x14ac:dyDescent="0.25">
      <c r="A169" s="16"/>
      <c r="B169" s="9"/>
      <c r="C169" s="6"/>
      <c r="D169" s="6"/>
      <c r="E169" s="6"/>
      <c r="F169" s="6"/>
      <c r="G169" s="6"/>
      <c r="H169" s="10"/>
      <c r="K169" s="3"/>
      <c r="L169" s="3"/>
      <c r="M169" s="3"/>
      <c r="N169" s="3"/>
      <c r="O169" s="3"/>
      <c r="P169" s="3"/>
      <c r="Q169" s="3"/>
      <c r="R169" s="3"/>
      <c r="S169" s="3"/>
    </row>
    <row r="170" spans="1:19" s="4" customFormat="1" x14ac:dyDescent="0.25">
      <c r="A170" s="16"/>
      <c r="B170" s="9"/>
      <c r="C170" s="6"/>
      <c r="D170" s="6"/>
      <c r="E170" s="6"/>
      <c r="F170" s="6"/>
      <c r="G170" s="6"/>
      <c r="H170" s="6"/>
      <c r="K170" s="3"/>
      <c r="L170" s="3"/>
      <c r="M170" s="3"/>
      <c r="N170" s="3"/>
      <c r="O170" s="3"/>
      <c r="P170" s="3"/>
      <c r="Q170" s="3"/>
      <c r="R170" s="3"/>
      <c r="S170" s="3"/>
    </row>
    <row r="171" spans="1:19" s="4" customFormat="1" x14ac:dyDescent="0.25">
      <c r="A171" s="16"/>
      <c r="B171" s="9"/>
      <c r="C171" s="6"/>
      <c r="D171" s="6"/>
      <c r="E171" s="6"/>
      <c r="F171" s="6"/>
      <c r="G171" s="6"/>
      <c r="H171" s="6"/>
      <c r="K171" s="3"/>
      <c r="L171" s="3"/>
      <c r="M171" s="3"/>
      <c r="N171" s="3"/>
      <c r="O171" s="3"/>
      <c r="P171" s="3"/>
      <c r="Q171" s="3"/>
      <c r="R171" s="3"/>
      <c r="S171" s="3"/>
    </row>
    <row r="172" spans="1:19" s="4" customFormat="1" x14ac:dyDescent="0.25">
      <c r="A172" s="16"/>
      <c r="B172" s="9"/>
      <c r="C172" s="6"/>
      <c r="D172" s="6"/>
      <c r="E172" s="6"/>
      <c r="F172" s="6"/>
      <c r="G172" s="6"/>
      <c r="H172" s="6"/>
      <c r="K172" s="3"/>
      <c r="L172" s="3"/>
      <c r="M172" s="3"/>
      <c r="N172" s="3"/>
      <c r="O172" s="3"/>
      <c r="P172" s="3"/>
      <c r="Q172" s="3"/>
      <c r="R172" s="3"/>
      <c r="S172" s="3"/>
    </row>
    <row r="173" spans="1:19" s="4" customFormat="1" x14ac:dyDescent="0.25">
      <c r="A173" s="16"/>
      <c r="B173" s="2"/>
      <c r="C173" s="1"/>
      <c r="D173" s="1"/>
      <c r="E173" s="1"/>
      <c r="F173" s="1"/>
      <c r="G173" s="1"/>
      <c r="H173" s="6"/>
      <c r="K173" s="3"/>
      <c r="L173" s="3"/>
      <c r="M173" s="3"/>
      <c r="N173" s="3"/>
      <c r="O173" s="3"/>
      <c r="P173" s="3"/>
      <c r="Q173" s="3"/>
      <c r="R173" s="3"/>
      <c r="S173" s="3"/>
    </row>
    <row r="174" spans="1:19" x14ac:dyDescent="0.25">
      <c r="A174" s="16"/>
    </row>
    <row r="175" spans="1:19" x14ac:dyDescent="0.25">
      <c r="A175" s="16"/>
    </row>
    <row r="176" spans="1:19" x14ac:dyDescent="0.25">
      <c r="A176" s="16"/>
    </row>
    <row r="177" spans="1:1" x14ac:dyDescent="0.25">
      <c r="A177" s="16"/>
    </row>
    <row r="178" spans="1:1" x14ac:dyDescent="0.25">
      <c r="A178" s="16"/>
    </row>
    <row r="179" spans="1:1" x14ac:dyDescent="0.25">
      <c r="A179" s="16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6"/>
    </row>
    <row r="184" spans="1:1" x14ac:dyDescent="0.25">
      <c r="A184" s="6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</sheetData>
  <mergeCells count="21">
    <mergeCell ref="S4:S5"/>
    <mergeCell ref="B167:C167"/>
    <mergeCell ref="B166:C166"/>
    <mergeCell ref="L4:N4"/>
    <mergeCell ref="O4:Q4"/>
    <mergeCell ref="R4:R5"/>
    <mergeCell ref="H3:H5"/>
    <mergeCell ref="B2:H2"/>
    <mergeCell ref="A15:A16"/>
    <mergeCell ref="A3:A5"/>
    <mergeCell ref="B3:B5"/>
    <mergeCell ref="C3:C5"/>
    <mergeCell ref="D3:G3"/>
    <mergeCell ref="D4:D5"/>
    <mergeCell ref="E4:E5"/>
    <mergeCell ref="F4:F5"/>
    <mergeCell ref="G4:G5"/>
    <mergeCell ref="A6:A7"/>
    <mergeCell ref="A9:A10"/>
    <mergeCell ref="A11:A12"/>
    <mergeCell ref="A13:A14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7E059B27-F5EF-4AC4-BE42-9E2DD5835DE1}"/>
</file>

<file path=customXml/itemProps2.xml><?xml version="1.0" encoding="utf-8"?>
<ds:datastoreItem xmlns:ds="http://schemas.openxmlformats.org/officeDocument/2006/customXml" ds:itemID="{BE76738E-F61E-4E90-94FB-B9A04FA7CCF3}"/>
</file>

<file path=customXml/itemProps3.xml><?xml version="1.0" encoding="utf-8"?>
<ds:datastoreItem xmlns:ds="http://schemas.openxmlformats.org/officeDocument/2006/customXml" ds:itemID="{DE8D8123-F85E-4887-8B0D-3DF76A9AD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Võru tn 12 Põlva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Siret Kuusik</cp:lastModifiedBy>
  <cp:lastPrinted>2012-09-17T12:12:01Z</cp:lastPrinted>
  <dcterms:created xsi:type="dcterms:W3CDTF">1996-10-14T23:33:28Z</dcterms:created>
  <dcterms:modified xsi:type="dcterms:W3CDTF">2015-08-28T09:27:30Z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