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mikiver\Desktop\2024\memorandumid_24\"/>
    </mc:Choice>
  </mc:AlternateContent>
  <xr:revisionPtr revIDLastSave="0" documentId="13_ncr:1_{D8FA8E1C-E446-48C7-89C2-61A3496FE5F8}" xr6:coauthVersionLast="47" xr6:coauthVersionMax="47" xr10:uidLastSave="{00000000-0000-0000-0000-000000000000}"/>
  <bookViews>
    <workbookView xWindow="-110" yWindow="-110" windowWidth="19420" windowHeight="11620" tabRatio="794" xr2:uid="{00000000-000D-0000-FFFF-FFFF00000000}"/>
  </bookViews>
  <sheets>
    <sheet name="(Õigusaktidest tulenevad)" sheetId="17" r:id="rId1"/>
  </sheets>
  <externalReferences>
    <externalReference r:id="rId2"/>
  </externalReferences>
  <definedNames>
    <definedName name="_xlnm._FilterDatabase" localSheetId="0" hidden="1">'(Õigusaktidest tulenevad)'!$B$32:$T$38</definedName>
    <definedName name="ArhivaalideKogumineSäilitamineJaJuurdepääsuTagamine">#REF!</definedName>
    <definedName name="EestiKeeleMaineJaStaatuseTugevdamine">#REF!</definedName>
    <definedName name="Investeering">#REF!</definedName>
    <definedName name="Investeeringud">#REF!</definedName>
    <definedName name="KeeletaristuJaKeeletehnoloogiaArendamine">#REF!</definedName>
    <definedName name="LisataotluseTunnus">#REF!</definedName>
    <definedName name="LäbivTeemaVõiRessurss">#REF!</definedName>
    <definedName name="Majan">[1]Data!$E$3:$E$6,[1]Data!$E$1</definedName>
    <definedName name="Majandamiskulud">#REF!</definedName>
    <definedName name="MajanduslikSIsu">#REF!</definedName>
    <definedName name="Muu">#REF!</definedName>
    <definedName name="Palgakasv">#REF!</definedName>
    <definedName name="Proov">#REF!</definedName>
    <definedName name="Tegevuspõhine">#REF!</definedName>
    <definedName name="TegevuspõhineHaridusJaTeadusministeerium">#REF!</definedName>
    <definedName name="TegevuspõhineJustiitsministeerium">#REF!</definedName>
    <definedName name="TegevuspõhineKaitseministeerium">#REF!</definedName>
    <definedName name="TegevuspõhineKeskkonnaministeerium">#REF!</definedName>
    <definedName name="TegevuspõhineKultuuriministeerium">#REF!</definedName>
    <definedName name="TegevuspõhineMaaeluministeerium">#REF!</definedName>
    <definedName name="TegevuspõhineMajandusJaKommunikatsiooniministeerium">#REF!</definedName>
    <definedName name="TegevuspõhineRahandusministeerium">#REF!</definedName>
    <definedName name="TegevuspõhineRiigikantselei">#REF!</definedName>
    <definedName name="TegevuspõhineSiseministeerium">#REF!</definedName>
    <definedName name="TegevuspõhineSotsiaalministeerium">#REF!</definedName>
    <definedName name="TegevuspõhineVälisministeerium">#REF!</definedName>
    <definedName name="Toetus">#REF!</definedName>
    <definedName name="Tööjõukulud">#REF!</definedName>
    <definedName name="ÜldineKoolitus">#REF!</definedName>
    <definedName name="ÜldineMajanduskuludeKas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2" i="17" l="1"/>
  <c r="R43" i="17"/>
  <c r="R41" i="17"/>
  <c r="R40" i="17"/>
  <c r="R44" i="17" s="1"/>
  <c r="R65" i="17" l="1"/>
  <c r="Q64" i="17"/>
  <c r="Q62" i="17" s="1"/>
  <c r="P64" i="17"/>
  <c r="P62" i="17" s="1"/>
  <c r="O64" i="17"/>
  <c r="N64" i="17"/>
  <c r="O63" i="17"/>
  <c r="R63" i="17" s="1"/>
  <c r="N62" i="17"/>
  <c r="O62" i="17" l="1"/>
  <c r="R64" i="17"/>
  <c r="R62" i="17"/>
  <c r="R60" i="17"/>
  <c r="Q59" i="17"/>
  <c r="P59" i="17"/>
  <c r="O59" i="17"/>
  <c r="O57" i="17" s="1"/>
  <c r="N59" i="17"/>
  <c r="R58" i="17"/>
  <c r="P57" i="17"/>
  <c r="N57" i="17"/>
  <c r="R59" i="17" l="1"/>
  <c r="R57" i="17" s="1"/>
  <c r="Q57" i="17"/>
  <c r="R55" i="17"/>
  <c r="R54" i="17"/>
  <c r="R53" i="17"/>
  <c r="Q52" i="17"/>
  <c r="P52" i="17"/>
  <c r="O52" i="17"/>
  <c r="N52" i="17"/>
  <c r="R47" i="17"/>
  <c r="R46" i="17"/>
  <c r="O35" i="17"/>
  <c r="N35" i="17"/>
  <c r="R33" i="17"/>
  <c r="R36" i="17" s="1"/>
  <c r="R52" i="17" l="1"/>
</calcChain>
</file>

<file path=xl/sharedStrings.xml><?xml version="1.0" encoding="utf-8"?>
<sst xmlns="http://schemas.openxmlformats.org/spreadsheetml/2006/main" count="148" uniqueCount="110">
  <si>
    <t>Kui väljad on täidetud ebakorrektselt või jäetud tühjaks, siis on rahandusministeeriumil õigus materjal tagastada parandusteks/täiendusteks</t>
  </si>
  <si>
    <t>Valitsemisala</t>
  </si>
  <si>
    <t>Programm</t>
  </si>
  <si>
    <t>Programmi tegevus</t>
  </si>
  <si>
    <t>Õigusakti nimi</t>
  </si>
  <si>
    <t>Õigusakti liik (siseriiklik, EL määrus/otsused, muu rahvusvaheline)</t>
  </si>
  <si>
    <t>Õigusakti lühike arusaadav sisukirjeldus</t>
  </si>
  <si>
    <t>Link õigusaktile või selle menetlusele</t>
  </si>
  <si>
    <t>Õigusakti heaks kiitmise otsus VVs</t>
  </si>
  <si>
    <t>Õigusakti vastuvõtmise aeg</t>
  </si>
  <si>
    <t>Õigusakti jõustumise aeg</t>
  </si>
  <si>
    <t>Lisavahendite majanduslik sisu (tööjõukulu, majandamiskulu, (IT)investeering)</t>
  </si>
  <si>
    <t xml:space="preserve">Ajaliselt piiritletud või püsiv kulu
</t>
  </si>
  <si>
    <t>2025 lisavajadus</t>
  </si>
  <si>
    <t>2026 lisavajadus</t>
  </si>
  <si>
    <t>2027 lisavajadus</t>
  </si>
  <si>
    <t>2028 lisavajadus</t>
  </si>
  <si>
    <t xml:space="preserve">KOKKU 2025-2028
</t>
  </si>
  <si>
    <t xml:space="preserve">Kulude arvestuse alused 
</t>
  </si>
  <si>
    <r>
      <t xml:space="preserve">Väljavõte (täpne kopeering)  õigusakti seletuskirjast kulude/investeeringute kohta, sh katteallika selgitus. </t>
    </r>
    <r>
      <rPr>
        <b/>
        <u/>
        <sz val="12"/>
        <rFont val="Times New Roman"/>
        <family val="1"/>
        <charset val="186"/>
      </rPr>
      <t xml:space="preserve">EL direktiivi </t>
    </r>
    <r>
      <rPr>
        <b/>
        <sz val="12"/>
        <rFont val="Times New Roman"/>
        <family val="1"/>
        <charset val="186"/>
      </rPr>
      <t>puhul kopeerida konkreetne lõik, mis kirjeldab kohustust, tegevust vms.</t>
    </r>
  </si>
  <si>
    <t>Kokku</t>
  </si>
  <si>
    <t>investeering</t>
  </si>
  <si>
    <t>majandamiskulu</t>
  </si>
  <si>
    <t>Maa hindamise seaduse, maamaksuseaduse ja teiste seaduste muutmise seadus</t>
  </si>
  <si>
    <t>23,02,2022</t>
  </si>
  <si>
    <t>Tööjõukulu</t>
  </si>
  <si>
    <t>Regionaal- ja Põllumajandusministeerium</t>
  </si>
  <si>
    <t>Majandamiskulu</t>
  </si>
  <si>
    <t>siseriiklik, seadus</t>
  </si>
  <si>
    <t>https://www.riigiteataja.ee/akt/110032022002</t>
  </si>
  <si>
    <t xml:space="preserve">Väline konsultatsioon Planeeritud on I kvartalis läbi viia välja terve aasta tegevusi kätkev hange eeldatava maksumusega 85 eurot/tund. Eelnevale  kogemusele tuginedes peaks olema võimalik kavandatud summa 136 000 euro eest kaasata kuus kõrgeima kutsetasemega ning vähemalt 10-aastase töökogemusega hindajat. Eeldatav lepingumaht igaühega 250 -300 tundi ehk ligikaudu kahe kuu ulatuses täiskohaga tööd. </t>
  </si>
  <si>
    <t>03.06.2021
https://dhs.riigikantselei.ee/avalikteave.nsf/documents/NT003821F6?open</t>
  </si>
  <si>
    <t xml:space="preserve">Üks töökoht kuupalgaga 3600 eurot/kuus 12 kuu kohta. Korralise hindamise projektijuht, metoodika arendamiseks ja hindamiseks. </t>
  </si>
  <si>
    <r>
      <t>Seadusega</t>
    </r>
    <r>
      <rPr>
        <b/>
        <sz val="10"/>
        <color rgb="FF202020"/>
        <rFont val="Times New Roman"/>
        <family val="1"/>
        <charset val="186"/>
      </rPr>
      <t xml:space="preserve"> uuendati MHS-is maa korralise hindamise korda ja sätestab alates 2022 aastast korralise hindamise toimumise igal
neljandal aastal. Selleks sätestatakse eelnõukohase
seadusega korralise hindamise põhialused.</t>
    </r>
    <r>
      <rPr>
        <sz val="10"/>
        <color rgb="FF202020"/>
        <rFont val="Times New Roman"/>
        <family val="1"/>
        <charset val="186"/>
      </rPr>
      <t xml:space="preserve">
Maamaksule ja kasutustasudele avalduva mõju leevendamiseks muudeti MaaMS-i ja muid
kasutustasudega seotud seadusi, et hoida ära järsk maamaksutõus ja tagada maksumaksjale
sujuv üleminek uuele hinnatasemele. </t>
    </r>
  </si>
  <si>
    <t>ASUTUS</t>
  </si>
  <si>
    <t>MAA-AMET</t>
  </si>
  <si>
    <t>PTA</t>
  </si>
  <si>
    <t>Põllumajanduskeskkonna hea seisundi tagamine</t>
  </si>
  <si>
    <t>TaimKS eelnõu</t>
  </si>
  <si>
    <t>Siseriiklik</t>
  </si>
  <si>
    <t xml:space="preserve"> Seadus reguleerib  mh taimekaitsevahendite registreerimist, turule lubamist ja kasutamist.</t>
  </si>
  <si>
    <t>Eelnõu ReMi poolt kooskõlastamisel</t>
  </si>
  <si>
    <t>eelduslik 01.01.2025</t>
  </si>
  <si>
    <t>Tööjõukulud</t>
  </si>
  <si>
    <t>Püsiv</t>
  </si>
  <si>
    <t>Peaspetsialisti palk 2500 eurot/kuus</t>
  </si>
  <si>
    <t>TaimKS eelnõu § 1 punktis 25  toodud paragrahvi 78 täiendustega, lõigetega 71, 73 ja 74, millega võetakse üle Euroopa Parlamendi ja nõukogu direktiiv 2009/128/EÜ, millega kehtestatakse ühenduse tegevusraamistik pestitsiidide säästva kasutamise saavutamiseks, artikkel 9 (eelkõige lõigetest 2 ja 4) ette nähtud tingimustel on plaanis panna PTA-le ülesanne väljastada eriluba õhust pritsimiseks 10 kalendripäeva jooksul. Kui seadus selliselt jõustub, siis see tähendab PTA-le täiendavat halduskoormust ja sellega tekib vajadus täiendava ametikoha loomiseks. Lisavahendeid on vaja püsivalt, kuna teadaolevalt on sektoril aktiivne huvi õhust pritsimise vastu.</t>
  </si>
  <si>
    <t>Majandamiskulud</t>
  </si>
  <si>
    <t>Töökoha majanduskulud aastas ühe töötaja kohta - 4559 eurot (2023 a. andmed)</t>
  </si>
  <si>
    <t xml:space="preserve">Kui on ühes õigusaktis erinevad kulude liigid, siis need eraldi välja tuua </t>
  </si>
  <si>
    <t>ReM</t>
  </si>
  <si>
    <t>Veterinaarseadus
Euroopa Parlamendi ja Nõukogu määruse (EL), milles käsitletakse koerte ja kasside heaolu ja nende jälgitavust</t>
  </si>
  <si>
    <t xml:space="preserve">Siseriiklik seadus
Euroopa Komisjoni ettepanek Euroopa Parlamendi ja Nõukogu määruse väljatöötamiseks </t>
  </si>
  <si>
    <t>https://eelnoud.valitsus.ee/main#MDwMSrOD
https://eur-lex.europa.eu/legal-content/ET/TXT/HTML/?uri=CELEX:52023PC0769</t>
  </si>
  <si>
    <t>Planeeritud aeg on 31.12.2025</t>
  </si>
  <si>
    <t>Planeeritud aeg on 01.01.2027</t>
  </si>
  <si>
    <t>Tööjõukulu
majandamiskulu ja 
IT investeering.</t>
  </si>
  <si>
    <t>a) tööjõukulu - püsiv kulu (allikas RE)
b) majandamiskulu - püsiv kulu (allikas RE)
c) IT investeering - ajaliselt piiritletud (allikas struktuurifondid)</t>
  </si>
  <si>
    <t>PRIA IT raamhanke tunnihinnad. Vastavate tööperede keskmised töötasud</t>
  </si>
  <si>
    <t>Personalikulu</t>
  </si>
  <si>
    <t>Tooteomanik 3 000 eurot palgakulu , IT analüütik 3 200 eurot palgakulu</t>
  </si>
  <si>
    <t>Loodava registri hilisem hooldamine, pisivead, süsteemi uuendamine. Lisaks on arvestatud töökoha sisustamise kulud 6 500 eurot koht</t>
  </si>
  <si>
    <t>Investeering</t>
  </si>
  <si>
    <t>Süsteemi arendamine</t>
  </si>
  <si>
    <t>PRIA</t>
  </si>
  <si>
    <r>
      <t xml:space="preserve">Euroopa Parlamendi ja Nõukogu määruse (EL), milles käsitletakse koerte ja kasside heaolu ja nende jälgitavust
</t>
    </r>
    <r>
      <rPr>
        <b/>
        <sz val="10"/>
        <color rgb="FF000000"/>
        <rFont val="Times New Roman"/>
        <family val="1"/>
      </rPr>
      <t>Artikkel 17 lg 2</t>
    </r>
    <r>
      <rPr>
        <sz val="10"/>
        <color rgb="FF000000"/>
        <rFont val="Times New Roman"/>
        <family val="1"/>
        <charset val="186"/>
      </rPr>
      <t xml:space="preserve">
"Alates [kolm aastat pärast jõustumise kuupäeva] registreerib veterinaararst või tema vastutusel tegutsev abiline lõike 1 kohaselt identifitseeritud koerad ja kassid </t>
    </r>
    <r>
      <rPr>
        <b/>
        <u/>
        <sz val="10"/>
        <color rgb="FF000000"/>
        <rFont val="Times New Roman"/>
        <family val="1"/>
      </rPr>
      <t>artiklis 19 osutatud riiklikus andmebaasis</t>
    </r>
    <r>
      <rPr>
        <sz val="10"/>
        <color rgb="FF000000"/>
        <rFont val="Times New Roman"/>
        <family val="1"/>
        <charset val="186"/>
      </rPr>
      <t xml:space="preserve">. Kasvandustes peetavad koerad ja kassid registreeritakse koerte või kasside eest vastutava kasvanduse omaniku nimele. Varjupaikades peetavad koerad ja kassid registreeritakse varjupaiga eest vastutava isiku nimele. Füüsiliste isikute puhul, kes kavatsevad liidus loovutada koera või kassi, registreeritakse loom selle isiku nimele. Koera või kassi iga järgmine omanik või looma eest vastutav isik tagab, et omaniku või vastutava isiku vahetus registreeritakse artiklis 19 osutatud andmebaasis."
</t>
    </r>
    <r>
      <rPr>
        <b/>
        <sz val="10"/>
        <color rgb="FF000000"/>
        <rFont val="Times New Roman"/>
        <family val="1"/>
      </rPr>
      <t>Artikkel 19</t>
    </r>
    <r>
      <rPr>
        <sz val="10"/>
        <color rgb="FF000000"/>
        <rFont val="Times New Roman"/>
        <family val="1"/>
        <charset val="186"/>
      </rPr>
      <t xml:space="preserve"> 
1.Pädevad asutused loovad alates [kolm aastat pärast käesoleva määruse jõustumise kuupäeva] mikrokiibitud </t>
    </r>
    <r>
      <rPr>
        <b/>
        <sz val="10"/>
        <color rgb="FF000000"/>
        <rFont val="Times New Roman"/>
        <family val="1"/>
      </rPr>
      <t>koerte ja kasside registreerimiseks andmebaasi ja haldavad seda.</t>
    </r>
    <r>
      <rPr>
        <sz val="10"/>
        <color rgb="FF000000"/>
        <rFont val="Times New Roman"/>
        <family val="1"/>
        <charset val="186"/>
      </rPr>
      <t xml:space="preserve">
2.Liikmesriigid tagavad, et nende lõikes 1 osutatud andmebaasid on alates [viis aastat pärast käesoleva määruse jõustumise kuupäeva] koostalitlusvõimelised teiste liikmesriikide samasuguste andmebaasidega, nii et koera või kassi identifitseerimist on võimalik autentida ja jälgida kogu liidus. 
3.Hiljemalt [kohaldamise kuupäev] kehtestab komisjon rakendusaktidega nõuded lõikes 1 osutatud andmebaaside kohta seoses järgmisega: 
a) nende sisu;
b) nende liikmesriikidevaheline koostalitlusvõime;
c) nende funktsioon tõendada koera või kassi identifitseerimist ja registreerimist, nagu on osutatud artikli 17 lõike 3 punktis a;
d) register, kus liikmesriigid deklareerivad oma andmebaasid, ning vajalikud parameetrid nende andmebaaside omavaheliseks ühendamiseks vastavalt punktile b;
e) juurdepääs artikli 17 lõikes 6 osutatud süsteemile koerte ja kasside identifitseerimise ja registreerimise autentsuse kinnitamiseks;
f) andmekaitset käsitlevad sätted vastavalt määrusele (EL) 2018/1725 ja määrusele (EL) 2016/679.
Nimetatud rakendusaktid võetakse vastu kooskõlas artiklis 24 osutatud kontrollimenetlusega.
Veterinaarseaduse muutmise seaduse eelnõu väljatöötamise kavatsuse peatükk V "Regulatiivsete võimaluste mõjude eelanalüüs ja mõju olulisus" punkt 11.2.3 Riigivalitsemine.</t>
    </r>
  </si>
  <si>
    <r>
      <t xml:space="preserve">Antud õigusaktidest tulenevad nõuded pinnaseiresüsteemi </t>
    </r>
    <r>
      <rPr>
        <sz val="10"/>
        <rFont val="Times New Roman"/>
        <family val="1"/>
      </rPr>
      <t>kui pindalameetmete administreerimise kohustusliku komponendi</t>
    </r>
    <r>
      <rPr>
        <sz val="10"/>
        <rFont val="Times New Roman"/>
        <family val="1"/>
        <charset val="186"/>
      </rPr>
      <t xml:space="preserve"> rakendamisele, sh nõuete seiratavus, kvaliteedikontroll, nõuete hindamine tehisintellekti abil. Komisjoni poolsed õigusaktid on vastu võetud, kuid töödokument, mis detailsel tasemel nõudeid kirjeldab, on pidevalt  muutumas. </t>
    </r>
    <r>
      <rPr>
        <sz val="10"/>
        <rFont val="Times New Roman"/>
        <family val="1"/>
      </rPr>
      <t xml:space="preserve">Pinnaseiresüsteemi rakendamine on suurim muutus pindalatoetuste administreerimise ajaloos, mille tulemusel tuleb senise 5% kontrollimäära asemel kontrollida 100% põllumajandusmaast (~1M ha) ning mis on seetõttu väga suure halduskoorumusega muudatus (arvestades nii uue süsteemi arendus- kui ka rakenduskulusid (tulenevad peamiselt kohustuslikust kvaliteedikontrollist). </t>
    </r>
  </si>
  <si>
    <r>
      <t>https://www.riigiteataja.ee/akt/104012024006?leiaKehtiv
https://eur-lex.europa.eu/legal-content/ET/TXT/PDF/?uri=CELEX:02021R2116-20220826&amp;qid=1711614182854
https://eur-lex.europa.eu/legal-content/ET/TXT/PDF/?uri=CELEX:02022R1172-20230101&amp;qid=1711604612995
https://eur-lex.europa.eu/legal-content/ET/TXT/?uri=CELEX%3A32022R1173&amp;qid=1711615504219
Töödokument - Circas</t>
    </r>
    <r>
      <rPr>
        <sz val="10"/>
        <rFont val="Times New Roman"/>
        <family val="1"/>
      </rPr>
      <t xml:space="preserve">
</t>
    </r>
  </si>
  <si>
    <t xml:space="preserve">Töödokumentide ja juhiste planeeritud vastuvõtmine 2024. a jooksul. </t>
  </si>
  <si>
    <r>
      <t>01.01.2025 - automaatne nõuete hindamine asukohamärgisega fotode pealt tehisintellekti abil 01.01.2027 - 100%</t>
    </r>
    <r>
      <rPr>
        <sz val="10"/>
        <rFont val="Times New Roman"/>
        <family val="1"/>
        <charset val="186"/>
      </rPr>
      <t xml:space="preserve"> nõuetest on seiratavad seiresüsteemi kaudu.
</t>
    </r>
  </si>
  <si>
    <t xml:space="preserve">Tööjõukulu
majandamiskulu ja 
IT investeering.
</t>
  </si>
  <si>
    <t>a) tööjõukulu - püsiv kulu (allikas RE)
b) majandamiskulu - püsiv kulu (allikas RE)
c) IT investeering - ajaliselt piiritletud (allikas RE)</t>
  </si>
  <si>
    <t>PRIA IT raamhanke tunnihinnad.
PRIA vastavate tööperede keskmised töötasud</t>
  </si>
  <si>
    <r>
      <rPr>
        <b/>
        <sz val="10"/>
        <rFont val="Times New Roman"/>
        <family val="1"/>
      </rPr>
      <t>ELÜPS:</t>
    </r>
    <r>
      <rPr>
        <sz val="10"/>
        <rFont val="Times New Roman"/>
        <family val="1"/>
        <charset val="186"/>
      </rPr>
      <t xml:space="preserve">
§ 39.  Pinnaseiresüsteem
  (1) Euroopa Parlamendi ja nõukogu määruse (EL) 2021/2116 artikli 70 lõikes 1 nimetatud pinnaseiresüsteemi rakendamisel arvestatakse samas artiklis, komisjoni delegeeritud määruses (EL) 2022/1172 ning komisjoni rakendusmääruses (EL) 2022/1173 sätestatut.
  (2) Käesoleva paragrahvi lõikes 1 nimetatud pinnaseiresüsteemi rakendamisel on õigus kasutada pilti edastavat või salvestavat seadet.
  (3) Valdkonna eest vastutav minister võib määrusega kehtestada käesoleva paragrahvi lõikes 1 nimetatud pinnaseiresüsteemi rakendamise, sealhulgas käesoleva paragrahvi lõikes 2 nimetatud seadme kasutamise täpsemad tingimused ja korra.
</t>
    </r>
    <r>
      <rPr>
        <b/>
        <sz val="10"/>
        <rFont val="Times New Roman"/>
        <family val="1"/>
      </rPr>
      <t>EUROOPA PARLAMENDI JA NÕUKOGU MÄÄRUS (EL) 2021/2116, art 70:</t>
    </r>
    <r>
      <rPr>
        <sz val="10"/>
        <rFont val="Times New Roman"/>
        <family val="1"/>
        <charset val="186"/>
      </rPr>
      <t xml:space="preserve">
1. Liikmesriigid loovad pinnaseiresüsteemi, mis on töökorras alates 1. jaanuarist 2023, ja tagavad selle toimimise. Kui süsteemi täielik kasutuselevõtmine ei ole tehniliste piirangute tõttu kõnealusel kuupäeval võimalik, võivad liikmesriigid luua sellise süsteemi ja alustada selle kasutamist järkjärguliselt, esitades teavet üksnes piiratud arvul sekkumiste kohta. 1. jaanuariks 2024 peab pinnaseiresüsteem aga olema kõikides liikmesriikides täiel määral töökorras.
2. Liikmesriigid hindavad igal aastal pinnaseiresüsteemi kvaliteeti kooskõlas liidu tasandil loodud metoodikaga. Kui hindamise käigus tuvastatakse süsteemis puudusi, võtab liikmesriik asjakohased parandusmeetmed või kui selliseid parandusmeetmeid ei võeta, nõuab komisjon, et kooskõlas artikliga 42 koostataks tegevuskava.
Hindamisaruanne ning asjakohasel juhul parandusmeetmed ja nende rakendamise ajakava esitatakse komisjonile asjaomasele kalendriaastale järgneva aasta 15. veebruariks.
</t>
    </r>
    <r>
      <rPr>
        <b/>
        <sz val="10"/>
        <rFont val="Times New Roman"/>
        <family val="1"/>
      </rPr>
      <t>EUROOPA KOMISJONI DELEGEERITUD MÄÄRUS 2022/1172, art 5:</t>
    </r>
    <r>
      <rPr>
        <sz val="10"/>
        <rFont val="Times New Roman"/>
        <family val="1"/>
        <charset val="186"/>
      </rPr>
      <t xml:space="preserve">
1.   Määruse (EL) 2021/2116 artikli 70 lõikes 2 osutatud iga-aastase kvaliteedihindamise käigus hinnatakse pindala seiresüsteemi rakendamise usaldusväärsust, antakse diagnostilist teavet sekkumiste ja toetuskõlblikkuse tingimuste tasandil tehtud ebaõigete otsuste allikate kohta ning hinnatakse eelkõige määruse (EL) 2021/2115 artiklis 7 osutatud näitajaid käsitleva aruandluse jaoks esitatud teabe õigsust.
2.   Kvaliteedihindamine viiakse läbi kohapealsete kontrollkäikude või sama kalendriaasta fotode analüüsi abil, mis on vajaduse korral vähemalt sama kvaliteediga, nagu on nõutud määruse (EL) 2021/2116 artikli 68 lõikes 3 osutatud kvaliteedihindamisel. Kohapealseid kontrollkäike võib teha igal ajal aasta jooksul ning need peavad võimaluste piires hõlmama kõiki asjaomase toetusesaaja jaoks sama kontrollkäigu ajal asjakohaseid toetuskõlblikkuse tingimusi. Liikmesriikide poolt kvaliteedi hindamiseks kasutatavad fotod peavad tagama veenvad ja usaldusväärsed tulemused tegeliku olukorra kohta kohapeal. Kui liikmesriigid kasutavad põllumajandustegevuse vaatlemiseks, jälgimiseks ja hindamiseks geomärgistusega fotosid andmetena, mis on vähemalt samaväärsed Copernicuse Sentineli satelliitide andmetega, võivad liikmesriigid hinnata geomärgistusega fotode põhjal tehtud otsuste kvaliteeti geomärgistusega fotode mitteautomaatse analüüsi abil, tingimusel et need tagavad veenvad ja usaldusväärsed tulemused.
3.   Sekkumiste tasandil hõlmab kvaliteedihindamine järgmist:
a) vigade kvantifitseerimine pindalapõhiste sekkumistega hõlmatud maatükkide toetuskõlblikkuse tingimuste kohta tehtud ebaõigete otsuste tõttu, olenemata sellest, kas asjaomane otsus tehti pindala seiresüsteemi alusel või mitte. Tulemus väljendatakse hektarites;
b) selliste maatükkide arvu kvantifitseerimine, mille puhul pindala seiresüsteemiga avastati toetuskõlblikkuse tingimustele mittevastavus, ja selliste maatükkide arv, mis pärast toetusetaotluste muutmise viimast kuupäeva ei vastanud toetuskõlblikkuse tingimustele.
4.   15. veebruariks 2025 ja 15. veebruariks 2027 esitatavad aruanded sisaldavad ka kinnitust selle kohta, kas kõigi jälgitavate pindalapõhiste sekkumiste toetuskõlblikkuse tingimuste suhtes kohaldati vastavalt 2024. ja 2026. aastal pindala seiresüsteemi. Pärast kõnealuste aruannete tulemuste hindamist võib olla vaja võtta parandusmeetmeid.
5.   Kvaliteedi hindamiseks kontrollitakse kõigi taotletud sekkumiste kõiki toetuskõlblikkuse tingimusi maatükkide esindava valimi alusel.
6.   Lihtsustamise eesmärgil ja võttes arvesse, et pindala seiresüsteemi kvaliteedi hindamise valim annab piisava kindluse seoses iga sekkumise toetuskõlblikkuse tingimuste täitmisega, võib liikmesriik otsustada võtta määruse (EL) 2021/2116 artiklis 72 sätestatud kontrollisüsteemi loomise kohustuse puhul arvesse käesoleva määruse artiklites 4 ja 5 osutatud kvaliteedihindamisi.
7.   Liikmesriigid tagavad, et kõik ühtse süsteemiga hallatavad pindalapõhised sekkumised lisatakse põllumajanduslike maatükkide valimisse ja neid kontrollitakse kvaliteedi hindamise käigus, olenemata võimalusest luua pindala seiresüsteem järk-järgult, nagu on osutatud määruse (EL) 2021/2116 artikli 70 lõikes 1.
8.   Kui lõike 3 punktides a ja b osutatud kvantifitseerimise tulemusel ilmnevad puudused, teeb liikmesriik ettepaneku piisavateks parandusmeetmeteks.
9.   Parandusmeetmed võivad juhul, kui toetuskõlblikkuse tingimusi ei ole kontrollitud või neid ei ole veenvalt kontrollitud, hõlmata kohapealsete kontrollkäikude tegemist. Kui asjaomase kalendriaasta kvaliteedihindamise tulemuste põhjal on vaja võtta parandusmeetmeid, võib olla vajalik lisada järgmise aasta kvaliteedihindamise aruandesse täiendavaid üksikasju puuduste kohta, mis tuleb kõrvaldada.
</t>
    </r>
    <r>
      <rPr>
        <b/>
        <sz val="10"/>
        <rFont val="Times New Roman"/>
        <family val="1"/>
      </rPr>
      <t>EUROOPA KOMISJONI RAKENDUSMÄÄRUS 2022/1173, art 10, 11, 12</t>
    </r>
    <r>
      <rPr>
        <sz val="10"/>
        <rFont val="Times New Roman"/>
        <family val="1"/>
        <charset val="186"/>
      </rPr>
      <t xml:space="preserve">:
Artikkel 10, Pinnaseiresüsteem
1.   Pinnaseiresüsteemi kohaldatakse igas liikmesriigis esitatud kõigi ühtse süsteemi kohaste pindalapõhiste sekkumiste toetusetaotluste suhtes ning seda kasutatakse kõnealuste pindalapõhiste sekkumiste alla kuuluvatel hektaritel aset leidvate põllumajandustegevuste ja -tavade vaatlemiseks, jälgimiseks ja hindamiseks ning vähemalt iga-aastaste tulemusaruannete koostamiseks.
2.   Liikmesriigid tagavad, et kõigi pindalapõhiste sekkumiste puhul kohaldatakse pinnaseiresüsteemi toetuskõlblikkuse tingimuste suhtes, mille täitmist saab jälgida Copernicuse Sentineli satelliidiandmete või muude vähemalt samaväärsete andmete abil, ning edastavad selle teabe asjaomastele toetusesaajatele.
3.   Pinnaseiresüsteemi puhul loetakse toetuskõlblikkuse tingimuse täitmist jälgitavaks, kui seda saab jälgida Copernicuse Sentineli satelliidiandmete abil. Et käsitleda toetuskõlblikkuse tingimusi, mille täitmist loetakse jälgitavaks, võivad liikmesriigid otsustada kasutada Copernicuse Sentineli satelliidiandmeid või mis tahes muid vähemalt samaväärseid andmeid, mis on sätestatud artiklis 11. Alates 1. jaanuarist 2025 aga loetakse toetuskõlblikkuse tingimuse täitmist jälgitavaks, kui seda saab jälgida Copernicuse Sentineli satelliidiandmete või artiklis 11 osutatud geomärgistatud fotode abil. Et käsitleda toetuskõlblikkuse tingimusi, mille täitmist loetakse alates 1. jaanuarist 2025 jälgitavaks, võivad liikmesriigid otsustada kasutada Copernicuse Sentineli satelliidiandmeid, geomärgistatud fotosid või muid vähemalt samaväärseid andmeid.
4.   Liikmesriigid võivad otsustada toetuskõlblikkuse tingimused, mille täitmist saab jälgida geomärgistatud fotode abil, lisada pinnaseiresüsteemi järk-järgult. Liikmesriigid tagavad, et pindala seiresüsteemi kohaldatakse enne 1. jaanuari 2027 vähemalt 70 % selliste sekkumiste suhtes, mis on seotud toetuskõlblikkuse tingimustega, mille täitmist saab jälgida üksnes geomärgistatud fotode abil. Liikmesriigid otsustavad, milliste toetuskõlblikkuse tingimuste suhtes, mille täitmist saab jälgida geomärgistatud fotode abil, hakatakse igal aastal pinnaseiresüsteemi kohaldama.
5.   Pinnaseiresüsteemi raames jälgitavate toetuskõlblikkuse tingimuste analüüsimiseks võivad liikmesriigid otsustada kombineerida Copernicuse Sentineli satelliidiandmeid ja/või muud liiki vähemalt samaväärseid andmeid kooskõlas artiklis 11 täpsustatud kriteeriumidega, et hõlmata asjaomaste toetusetaotluste kogu üldkogum. Samuti võivad liikmesriigid otsustada teha Sentineli satelliidiandmete ja/või muud liiki vähemalt samaväärsete andmete astmelise analüüsi, et vähendada nende juhtumite arvu, mis ei ole lõplikult jälgitavad. Toetuskõlblikkuse tingimuste puhul, mille täitmist saab jälgida üksnes geomärgistatud fotode abil, võib liikmesriik juhul, kui toetusesaaja ei ole andmeid esitanud, otsustada, et asjaomane toetuskõlblikkuse tingimus ei ole täidetud.
6.   Liikmesriigid tagavad, et iga-aastasest tulemusaruandest jäetakse välja hektarid, mis ei vasta asjakohastele toetusõiguslikkuse tingimustele kõige hilisemal kuupäeval, mis on lubatud toetusetaotluste muutmiseks kooskõlas artikliga 7.
7.   Selleks et põllumajandustegevust ja -tavasid oleks võimalik usaldusväärselt vaadelda, jälgida ja hinnata, tagatakse pinnaseiresüsteemiga liikmesriigi poolt toetuskõlblikeks peetavate põllumajanduslike maatükkide või mittepõllumajanduslikke alasid hõlmavate maatükkide tasandil järgneva tuvastamine:
a) toetuskõlbmatute alade olemasolu, eelkõige alaliste struktuuride tõttu;
b) toetuskõlbmatu maakasutuse olemasolu;
c)põllumajandusmaa kategooria muutus, olenemata sellest, kas tegemist on põllumaa, püsikultuuri või püsirohumaaga.
Kui see on asjakohane, kasutavad liikmesriigid käesolevas lõikes osutatud teavet põllumajanduslike maatükkide identifitseerimise süsteemi ajakohastamiseks.
8.   Liikmesriigid edastavad toetusesaajatele teabe hektarite kohta, kus asjaomased toetuskõlblikkuse tingimused ei ole täidetud, ning tuvastatud toetuskõlbmatu maa-ala olemasolu, toetuskõlbmatu maakasutuse või põllumajandusmaa kategooria muutuse kohta, et toetusesaajad saaksid teha toetusetaotlustes artiklis 7 osutatud muudatusi või esitada täiendavaid tõendeid. Samuti võivad liikmesriigid otsustada edastada toetusesaajatele mis tahes muud esialgsed tulemused, sealhulgas juhtumid, mis ei ole lõplikult jälgitavad, et võimaldada toetusesaajatel vajaduse korral oma taotlusi vastavalt artikli 7 lõikele 1 muuta.
9.   Erandina lõikest 1 ja selleks, et võimaldada pinnaseiresüsteemiga hõlmatud sekkumiste arvu järk-järgult suurendada, peab süsteem 2023. aastal andma teavet vähemalt järgmise kohta:
a)kõik asjakohased toetuskõlblikkuse tingimused määruse (EL) 2021/2115 artiklis 21 osutatud kestlikkuse tagamisega seotud baassissetuleku toetuse andmiseks;
b) kõik asjakohased toetuskõlblikkuse tingimused määruse (EL) 2021/2115 artiklis 71 osutatud looduslikust või muust piirkondlikust eripärast tulenevate piirangutega seotud sekkumiste puhul.
</t>
    </r>
    <r>
      <rPr>
        <b/>
        <sz val="10"/>
        <rFont val="Times New Roman"/>
        <family val="1"/>
      </rPr>
      <t xml:space="preserve">Artikkel 11 </t>
    </r>
    <r>
      <rPr>
        <sz val="10"/>
        <rFont val="Times New Roman"/>
        <family val="1"/>
        <charset val="186"/>
      </rPr>
      <t xml:space="preserve">- Pinnaseiresüsteemi jaoks vähemalt samaväärsed andmed
Liikmesriigid võivad pinnaseiresüsteemi puhul otsustada kasutada muid vähemalt samaväärseid andmeid, kui need on digitaalsel kujul, võimaldavad andmete automaatset töötlemist, on asjaomaste toetusesaajate jaoks või liikmesriigi maakategooriate puhul süstemaatiliselt kättesaadavad, ei ole diskrimineerivad ja sobivad konkreetse toetuskõlblikkuse tingimuse või kohustuse täitmise kindlakstegemiseks alal, mille suhtes asjaomast tingimust kohaldatakse. Sellega seoses käsitatakse geomärgistatud fotosid muude vähemalt samaväärsete andmetena, millele on osutatud määruse (EL) 2021/2116 artikli 65 lõike 4 punktis b.
</t>
    </r>
    <r>
      <rPr>
        <b/>
        <sz val="10"/>
        <rFont val="Times New Roman"/>
        <family val="1"/>
      </rPr>
      <t>Artikkel 12</t>
    </r>
    <r>
      <rPr>
        <sz val="10"/>
        <rFont val="Times New Roman"/>
        <family val="1"/>
        <charset val="186"/>
      </rPr>
      <t xml:space="preserve"> - Satelliidiandmete hankimine
1.   Määruse (EL) 2021/2116 artikli 24 kohaldamisel teatab iga liikmesriik komisjonile enne pinnaseiresüsteemi kvaliteedi hindamise aastale eelneva kalendriaasta 1. novembrit oma täpsustused satelliidiandmete hankimise kohta seoses järgmisega:
a) selliste maatükkide kogum sekkumise kohta, millest valitakse kvaliteedi hindamise valim;
b) ajakava satelliidiandmete hankimiseks valitud maatükkidel toimuva sekkumise toetuskõlblikkuse tingimuste kohta.
2.   Lõike 1 punkti a kohaldamisel koostavad liikmesriigid kvaliteedihindamise valimi jaoks maatükkide kogumi, võttes aluseks kvaliteedihindamise kalendriaastale eelneva aasta toetusetaotlused. Nende maatükkide kogumit, mille kohta satelliidiandmeid taotletakse, võib kvaliteedihindamise kalendriaastal ajakohastada maatükkide osas, mis ei ole pärast asjaomase kalendriaasta toetusetaotluste esitamist enam konkreetse sekkumise puhul asjakohased, või sekkumiste alla kuuluvate maatükkide osas, mille jaoks eelmisel aastal toetust ei taotletud.
3.   Komisjon sõlmib asjaomase liikmesriigiga enne 15. jaanuari lõike 1 punktides a ja b osutatud teavet käsitleva kokkuleppe pärast seda, kui on esitatud lõikes 1 osutatud teave.
4.   Määruse (EL) 2021/2116 artiklis 24 osutatud pädevad asutused või neid esindavad organid peavad järgima teenusepakkujatega sõlmitud lepingutes sisalduvaid autoriõigusealaseid sätteid.
5.   Kui kõik liikmesriikidelt saadud taotlused ületavad määruse (EL) 2021/2116 artikli 24 kohaldamiseks ette nähtud eelarve, teeb komisjon olemasolevate rahaliste vahendite kõige tõhusamat kasutamist eesmärgiks seades otsuse esitatavate satelliidiandmete piiramise kohta. Kui liikmesriigid lisavad maatükkide kogumisse kalendriaasta jooksul pinnaseiresüsteemi kvaliteedi hindamise jaoks maatükke, ei pruugi komisjonil olla võimalik hankida kõiki asjakohaseid kujutisi.
</t>
    </r>
  </si>
  <si>
    <t xml:space="preserve">1 IT projektijuht (palgakulu 3200 eurot), 2 süsteemianalüütikut (palgakulu 3000 eurot) ning  tooteomanik/ärianalüütik 3 teenistujat (palgakulu 3 000 eurot), 1 pinnaseire teenusejuht (3 500) ja 1 menetlusspetsialist (2 500 eurot). Järgmistel aastatel arvestatud 13%-lise palgatõusuga. </t>
  </si>
  <si>
    <t xml:space="preserve">Majanduskulu koosneb:  iga-aastane süsteemi töösoleku toe tagamine, sh ka väiksemad veaparandused, süsteemi iga-aastane seadistamine, menetluseks vajalik väliselt teenusepakkujalt markerite tuvastamise teenuse sisseostmise kulu (133 333.- aastas), Maa-ametilt kõrgresolutsiooniga piltide ostmise kulu (200 000.- aastas) ning kvaliteedikontrollideks vajalike piltide ostmise kulu (128 000.- aastas). Majanduskulu kasvab alates 2026. aastast, kuna 2025. aastal makstakse markerite tuvastamise sisseostmise kulud veel MAK TA eelarvest. Lisaks lisanduvad alates 2026. aastast tehisintellekti rakendamisega seotud iga-aastased hoolduskulud. NB! See arvutus põhineb eeldusel, et jätkame olemasoleva teenuse osutamise raamlepinguga. KappaZetaga kehtib teenuse leping kuni 2026 aastani, alates 2027 uus hange ja kulud võivad kasvada. Lisaks analüüsime 2024. a võimalusi minna üle täpsemate satellidifotode peale (Planet), see arvutus siin ei kajastu. 
Töökohtade sisustamiseks vajalik majandamiskulu 6 500 eurot per amet, koolituskulu aastal 2025 ja 2027 summas 10 000 eurot. </t>
  </si>
  <si>
    <t>Inevsteering</t>
  </si>
  <si>
    <t xml:space="preserve">Planeeritud investeeringud: 2025-2028. aastal on vajalik välja arendada infosüsteemi kogu kvaliteedikontrollide läbiviimise võimekus ning kontrollitulemuste sisestamine ja aruandluse väljatöötamine. Lisaks peavad aastaks 2027 olema kõik nõuded seiratavad seiresüsteemi kaudu, mis tähendab iga-aastaselt nõuete seiramise lisaarendusi. Kulud on lähtuvalt aastast erinevad - nt 2025. aastal tuleb tegeleda ka tehisintellekti arendamisega ning seotud liidestuste loomisega.  </t>
  </si>
  <si>
    <t>ELÜPS § 39.  Pinnaseiresüsteem
EUROOPA PARLAMENDI JA NÕUKOGU MÄÄRUS (EL) 2021/2116, art 70 - käsitleb nõudeid pinnaseire rakendamiseks
EUROOPA KOMISJONI DELEGEERITUD MÄÄRUS 2022/1172, art 5 - käsitleb nõudeid kvaliteedi hindamiseks
EUROOPA KOMISJONI RAKENDUSMÄÄRUS 2022/1173, art 10, 11, 12 - käsitleb nõudeid pinnaseire rakendamiseks ja fotodelt tehisintellektiga nõuete kontrollimist
Overview of the IACS quality assessment - Euroopa Liidu tasandil kehtestatud metoodika pinnaseiresüsteemi kvaliteedihindamiseks.</t>
  </si>
  <si>
    <t>Siseriiklik seadus
Euroopa Parlamendi ja nõukogu määrus
Euroopa Komisjoni delegeeritud määrus
Euroopa Komisjoni rakendusmäärus
Euroopa Komisjoni töödokument</t>
  </si>
  <si>
    <t>Põllumajanduskeskkonna hea seisundi
tagamine.</t>
  </si>
  <si>
    <t>Euroopa Liidu ühise põllumajanduspoliitika rakendamise seaduse muutmise seadus</t>
  </si>
  <si>
    <t>Siseriiklik seadus</t>
  </si>
  <si>
    <t>Seadusega luuakse uus andmestik põllumajanduslike tegevustega seotud andmete töötlemiseks, milleks saab olema põllumajandusandmete varamu. Põllumajandusandmete varamu on osa põllumajandustoetuste ja põllumassiivide registrist, mille vastutav töötleja on Põllumajanduse Registrite ja Informatsiooni Amet.
Põllumajandusandmete varamusse esitatakse andmed põllumajandusliku tegevuse kohta, mille esitamise kohustus kaasneb Euroopa Liidu ühise põllumajanduspoliitika abinõus osalemisega. Samuti kantakse põllumajandusandmete varamusse vabatahtlikult esitatud andmed põllumajandusliku tegevuse kohta. Põllumajandusandmete varamu
pidamiseks õigusliku aluse loomine seaduses on muu hulgas aluseks PRIA e-teenuse keskkonnas elektroonilise põlluraamatu teenuse pakkumiseks ja sellest andmete põllumajandusandmete varamusse jõudmiseks ning vajalik põllumajanduspoliitika kujundamiseks, sh uute toetusmeetmete kavandamiseks, kestliku põllumajanduse soodustamiseks, riiklikuks statistikaks ja teadustööks.</t>
  </si>
  <si>
    <t>https://www.riigiteataja.ee/akt/104012024002</t>
  </si>
  <si>
    <t>https://www.riigikogu.ee/tegevus/eelnoud/eelnou/45c7b42e-4370-426d-9a78-b951095dd2ee</t>
  </si>
  <si>
    <t>a) tööjõukulu - püsiv kulu (allikas RE)
b) majandamiskulu - püsiv kulu (allikas RE)
c) IT investeering - püsiv kulu IT süsteemihoolduseks ja täiendusteks (allikas RE)</t>
  </si>
  <si>
    <t>Seaduse rakendamiseks on vajalik arendada eelkõige PRIA IT-süsteemi ja luua kasutajatugi eteenuse kasutamise toetamiseks. E-põlluraamatu rakendamiseks tuleb luua vajalikud PRIA e-teenuse keskkonna teenused ning võimalused põllumajandusandmete varamu, PRIA e-teenuse keskkonna ja eraõigusliku andmekogu vaheliseks andmete vahetuseks. Karjatervise andmete osas tuleb luua võimalused nende andmete hõivamiseks ning põllumajandusandmete varamusse esitamiseks ja kandmiseks. Nimetatud teenuste arendamiseks on PRIA-le juba eraldatud eelarvevahendid struktuurifondidest ja tehnilisest abist kogusummas 838 840 eurot.
Seaduse rakendamisega kaasnevad PRIA-le üldkulud seoses põllumajandusandmete varamu haldamisega ajavahemikul 2024–2029 hinnanguliselt kuni 1 398 600 eurot.</t>
  </si>
  <si>
    <r>
      <t xml:space="preserve">projektijuht-analüütik (IT-süsteemianalüüs IV), 2 ärianalüütikut (IT-süsteemianalüüs II), 2 äripoole spetsialisti (Riiklikest ja välisvahenditest rahastatavate toetuste menetlemine ja klientide haldamine III). 
</t>
    </r>
    <r>
      <rPr>
        <sz val="10"/>
        <rFont val="Times New Roman"/>
        <family val="1"/>
      </rPr>
      <t>Lisatud kasv 13% aastas.</t>
    </r>
  </si>
  <si>
    <t>1. ametikoha sisustamise kulu aastas 6500€ (kokku 5 inimest 2024-2028 130 000.-) ja 2. Põldude haldamise teenuse (PHT) ja kaardirakenduse (RAM) hooldus: baastarkvarade uuendused, sõltuvuste (alusandmete päringud jms) haldus, vead, kriitilised lisaarendused</t>
  </si>
  <si>
    <t xml:space="preserve">Investeeringud Põldude haldamise teenuse (seal sees ka e-põlluraamat) ning kaardirakendus põldude ja alade haldamiseks: kajastatud peamiselt pindalatoetuste suunitulusega iga-aastane investeeringute vajadus, aga kuna siia juurde on lisandunud ka põlluraamatu komponent, siis peab ka vastavate investeeringute puhul põlluraamatu poolt tulevaid vajadusi ja põlluraamatut mõjutada võivad arendusi silmas pidama ja vastavalt ka arendama . Taotluse tööd ja põlluraamatu tööd on tiheldat seotud - samad põllud, perioodipõhisuse loogika, geomeetria kontrollid kaardirakenduses jne - töödele ei saa piire tõmmat. Põlluraamatu lisandumine teeb taotluse töid keerukamaks.  Mis aga puudutab kitsamalt ainult põlluraamatu ärisuunaga seotud lisaarendusi, siis neid ei ole siia  lisatud - 2024-2025 on mingil määral olemas projektipõhine rahastus (RTE), 2026+ (projektipõhiste) investeeringutega tuleb veel tegeleda. 2028 hüppeline kulu on seotud uue programmperioodi algusega, mis tähendab suuremat tööde hulka.  Juhul kui muudetakse seadustes/määrustes ePõlluraamatut puudutavaid nõudeid, siis nendega antud eelarvetaotluses arvestatud ei ole. </t>
  </si>
  <si>
    <t>Maa ja ruumiloome</t>
  </si>
  <si>
    <t>Toiduohutus</t>
  </si>
  <si>
    <t>Biomajandus</t>
  </si>
  <si>
    <t>Vabariigi Valitsuse seaduse muutmine</t>
  </si>
  <si>
    <t>Ruumlilise planeerimise poliitika kujundamine ja rakendamine</t>
  </si>
  <si>
    <r>
      <t xml:space="preserve">VV on Maa- ja ruumiameti loomiseks algatanud VVS ja teiste seaduste muutmise, mille tulemusel moodustub 1. jaanuarist 2025. </t>
    </r>
    <r>
      <rPr>
        <b/>
        <sz val="10"/>
        <color rgb="FF202020"/>
        <rFont val="Times New Roman"/>
        <family val="1"/>
      </rPr>
      <t xml:space="preserve">Maa- ja ruumiamet koos strateegilise ruumiloome üksusega, mille funktsioone ei ole tänases õigusruumis ükski osapool täitnud. </t>
    </r>
    <r>
      <rPr>
        <sz val="10"/>
        <color rgb="FF202020"/>
        <rFont val="Times New Roman"/>
        <family val="1"/>
        <charset val="186"/>
      </rPr>
      <t>Ruumi tasakaalukaks ja kestlikuks arenguks ning kvaliteetse elukeskkonna kujundamine on eesmärgiks seatud ka strateegias „Eesti 2035“ Seni on riigil puudunud keskne rakendusüksus, mis käsitleks ruumi ja maa küsimusi kui tervikut, analüüsiks oluliste otsuste mõju elukeskkonnale ning annaks riigiasutustele, ettevõtetele ja omavalitsustele nõu ruumiloome küsimustes ning aitaks kaasa riigi võetud eesmärkide saavutamisele, soovitud muudatuste elluviimisele ja parema ruumi kujundamisele.</t>
    </r>
  </si>
  <si>
    <t>Strateegiline ruumiloome (10 ametikohta), muud töökoha kulu komponendid (aastas)</t>
  </si>
  <si>
    <t>Lemmkloomade registreerimiseks riikliku registri loomine
Parandada olukorda lemmikloomade jälgitavusega, millega tagatakse parem olukord loomatervise ja loomade heaolu valdkondades läbi alljärgneva:
1. tehakse kohustuslikuks lemmikloomade (kass, koer ja valgetuhkur) identifitseerimine kiibiga;
2. identifitseerimisandmete kandmine riiklikku andmekogusse.</t>
  </si>
  <si>
    <t>Looma- ja taimetervise poliitika kujundamine ja rakendamine</t>
  </si>
  <si>
    <t>Põllumajanduskeskkonna hea seisundi tagamine
Turukorraldus ja kaubanduspoliitika rakendamine</t>
  </si>
  <si>
    <t>Maakasutuse ja maatoimingute korraldamine</t>
  </si>
  <si>
    <t>KOKKU</t>
  </si>
  <si>
    <t>Strateegilised juhtimist toetavad teenused (3 ametikohta), majandamiskulu</t>
  </si>
  <si>
    <t>Strateegilise ruumiloome üksusesesse on kavandatud ameti alustamise hetkeks valdkonna juhi ja eksperdi tasandi ametikohad miinimumvajadusena, milleks on kokku kümme ametikohta. 
Strateegiline ruumiloome (10 ametikohta), palgakulu (tööandja kulu aastas)</t>
  </si>
  <si>
    <t>Kuna Maa- ja Ruumiametisse koonduvad väga mitmed registrid ja hulk ruumiandmetel põhinevaid teisi teenuseid, siis on kriitiliselt oluline tugevdada ka IT-valdkonna arenduste koordineerimist ühe arendusjuhi ametikohaga (kulu 68 047 eurot aastas). Ameti käivitamisel ja võimaliku teenuste ümberkorraldamisest saadava kokkuhoiu maksimeerimiseks on vajalik panustada kvaliteedijuhtimisse, sh teenuspõhisele juhtimisele üleminekusse kohe ameti esimesest päevast alates (kahe ametikoha kulu 114 502 eurot aastas). 
Strateegilised juhtimist toetavad teenused (3 ametikohta), palgakulu</t>
  </si>
  <si>
    <t xml:space="preserve"> https://eelnoud.valitsus.ee/main#TwHEtyVK </t>
  </si>
  <si>
    <t>planeeritud 23. nädalal</t>
  </si>
  <si>
    <t>planeeritud septembris 2024</t>
  </si>
  <si>
    <t>Maa- ja Ruumiameti loomisega seotud ühekordsed kulud 2024. aastal on umbes 115 000 eurot. Asutuste tegevusvaldkondade MaRusse üleviimise ettevalmistamisega seotud kulud kaetakse Regionaal- ja Põllumajandusministeeriumi, Kliimaministeeriumi, Põllumajandus- ja Toiduameti ning Maa-ameti olemasolevatest vahenditest. 
Mainitule lisanduvad info- ja kommunikatsioonitehnoloogia valdkonna kulud, mis on seotud asutuse sise- ja välisveebi ettevalmistustega (umbes 16 000 euro väärtuses, mis kaetakse Regionaal- ja Põllumajandusministeeriumi valitsemisala eelarvest). Hilisemad kulud on pigem seotud teenuste arendamise, mitte eri asutuste tegevusvaldkondade Maa- ja Ruumiametisse üleviimise protsessiga, ja alluvad RES-mehhanismile või võimalike projekti toetuseks antud summade kasutamisele.                                                         Suurema osa Maa- ja Ruumiameti teenustest moodustavad praegu osutatavad teenused, mille koondamisest ühte asutusse oodatakse eelkõige sünergiast tekkivat teenuste sidusust ja lisakvaliteeti, kuid strateegilise ruumiloome valdkond on põhimõtteliselt uus ning tekib sellises kvaliteedis alles Maa- ja Ruumiameti loomisega. Seega vajab ruumiloome valdkond nii MaRu asjakohaste teenistuskohtade valdkonna ekspertidega täitmist kui ka raha põhitegevuse jaoks.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</si>
</sst>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186"/>
      <scheme val="minor"/>
    </font>
    <font>
      <sz val="10"/>
      <color theme="1"/>
      <name val="Times New Roman"/>
      <family val="1"/>
      <charset val="186"/>
    </font>
    <font>
      <b/>
      <sz val="10"/>
      <color theme="1"/>
      <name val="Times New Roman"/>
      <family val="1"/>
      <charset val="186"/>
    </font>
    <font>
      <b/>
      <sz val="10"/>
      <color rgb="FF000000"/>
      <name val="Times New Roman"/>
      <family val="1"/>
      <charset val="186"/>
    </font>
    <font>
      <sz val="10"/>
      <color rgb="FF000000"/>
      <name val="Times New Roman"/>
      <family val="1"/>
      <charset val="186"/>
    </font>
    <font>
      <u/>
      <sz val="11"/>
      <color theme="10"/>
      <name val="Calibri"/>
      <family val="2"/>
      <charset val="186"/>
      <scheme val="minor"/>
    </font>
    <font>
      <u/>
      <sz val="10"/>
      <color theme="10"/>
      <name val="Times New Roman"/>
      <family val="1"/>
      <charset val="186"/>
    </font>
    <font>
      <sz val="10"/>
      <color rgb="FF000000"/>
      <name val="Times New Roman"/>
      <family val="1"/>
    </font>
    <font>
      <b/>
      <sz val="12"/>
      <name val="Times New Roman"/>
      <family val="1"/>
    </font>
    <font>
      <sz val="12"/>
      <color theme="1"/>
      <name val="Times New Roman"/>
      <family val="1"/>
    </font>
    <font>
      <b/>
      <sz val="12"/>
      <name val="Times New Roman"/>
      <family val="1"/>
      <charset val="186"/>
    </font>
    <font>
      <b/>
      <u/>
      <sz val="12"/>
      <name val="Times New Roman"/>
      <family val="1"/>
      <charset val="186"/>
    </font>
    <font>
      <u/>
      <sz val="12"/>
      <color theme="4" tint="-0.249977111117893"/>
      <name val="Times New Roman"/>
      <family val="1"/>
      <charset val="186"/>
    </font>
    <font>
      <sz val="11"/>
      <color theme="4" tint="-0.249977111117893"/>
      <name val="Calibri"/>
      <family val="2"/>
      <charset val="186"/>
      <scheme val="minor"/>
    </font>
    <font>
      <u/>
      <sz val="11"/>
      <color theme="10"/>
      <name val="Times"/>
      <family val="1"/>
    </font>
    <font>
      <sz val="10"/>
      <color rgb="FF202020"/>
      <name val="Times New Roman"/>
      <family val="1"/>
      <charset val="186"/>
    </font>
    <font>
      <b/>
      <sz val="10"/>
      <color rgb="FF202020"/>
      <name val="Times New Roman"/>
      <family val="1"/>
      <charset val="186"/>
    </font>
    <font>
      <b/>
      <sz val="10"/>
      <color rgb="FF000000"/>
      <name val="Times New Roman"/>
      <family val="1"/>
    </font>
    <font>
      <b/>
      <u/>
      <sz val="10"/>
      <color rgb="FF000000"/>
      <name val="Times New Roman"/>
      <family val="1"/>
    </font>
    <font>
      <sz val="10"/>
      <color theme="1"/>
      <name val="Times New Roman"/>
      <family val="1"/>
    </font>
    <font>
      <sz val="9"/>
      <color theme="1"/>
      <name val="Times New Roman"/>
      <family val="1"/>
      <charset val="186"/>
    </font>
    <font>
      <sz val="10"/>
      <name val="Times New Roman"/>
      <family val="1"/>
    </font>
    <font>
      <sz val="10"/>
      <name val="Times New Roman"/>
      <family val="1"/>
      <charset val="186"/>
    </font>
    <font>
      <u/>
      <sz val="10"/>
      <name val="Times New Roman"/>
      <family val="1"/>
      <charset val="186"/>
    </font>
    <font>
      <b/>
      <sz val="10"/>
      <name val="Times New Roman"/>
      <family val="1"/>
      <charset val="186"/>
    </font>
    <font>
      <b/>
      <sz val="10"/>
      <name val="Times New Roman"/>
      <family val="1"/>
    </font>
    <font>
      <u/>
      <sz val="11"/>
      <name val="Calibri"/>
      <family val="2"/>
      <charset val="186"/>
      <scheme val="minor"/>
    </font>
    <font>
      <sz val="11"/>
      <name val="Times New Roman"/>
      <family val="1"/>
    </font>
    <font>
      <sz val="11"/>
      <color theme="1"/>
      <name val="Times New Roman"/>
      <family val="1"/>
    </font>
    <font>
      <sz val="9"/>
      <color theme="1"/>
      <name val="Times New Roman"/>
      <family val="1"/>
    </font>
    <font>
      <b/>
      <sz val="10"/>
      <color rgb="FF202020"/>
      <name val="Times New Roman"/>
      <family val="1"/>
    </font>
  </fonts>
  <fills count="7">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06">
    <xf numFmtId="0" fontId="0" fillId="0" borderId="0" xfId="0"/>
    <xf numFmtId="0" fontId="1" fillId="0" borderId="0" xfId="0" applyFont="1" applyAlignment="1">
      <alignment horizontal="left" vertical="top"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0" xfId="0" applyFont="1" applyAlignment="1">
      <alignment horizontal="center" vertical="center" wrapText="1"/>
    </xf>
    <xf numFmtId="0" fontId="10" fillId="2"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6" fillId="4" borderId="1" xfId="1" applyFont="1" applyFill="1" applyBorder="1" applyAlignment="1">
      <alignment horizontal="left" vertical="center" wrapText="1"/>
    </xf>
    <xf numFmtId="3" fontId="3" fillId="4" borderId="1" xfId="0" applyNumberFormat="1" applyFont="1" applyFill="1" applyBorder="1" applyAlignment="1">
      <alignment horizontal="left" vertical="center" wrapText="1"/>
    </xf>
    <xf numFmtId="0" fontId="6" fillId="4" borderId="2" xfId="1" applyFont="1" applyFill="1" applyBorder="1" applyAlignment="1">
      <alignment horizontal="left" vertical="center" wrapText="1"/>
    </xf>
    <xf numFmtId="0" fontId="2" fillId="4" borderId="1" xfId="0" applyFont="1" applyFill="1" applyBorder="1" applyAlignment="1">
      <alignment horizontal="left" vertical="center" wrapText="1"/>
    </xf>
    <xf numFmtId="3" fontId="1" fillId="4" borderId="5" xfId="0" applyNumberFormat="1"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3" xfId="0" applyFill="1" applyBorder="1" applyAlignment="1">
      <alignment horizontal="center" vertical="center" wrapText="1"/>
    </xf>
    <xf numFmtId="3" fontId="2" fillId="4" borderId="1" xfId="0" applyNumberFormat="1" applyFont="1" applyFill="1" applyBorder="1" applyAlignment="1">
      <alignment horizontal="left" vertical="center"/>
    </xf>
    <xf numFmtId="0" fontId="1" fillId="4" borderId="1" xfId="0" applyFont="1" applyFill="1" applyBorder="1" applyAlignment="1">
      <alignment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wrapText="1"/>
    </xf>
    <xf numFmtId="0" fontId="0" fillId="4" borderId="4" xfId="0" applyFill="1" applyBorder="1" applyAlignment="1">
      <alignment horizontal="center" vertical="center" wrapText="1"/>
    </xf>
    <xf numFmtId="3" fontId="1" fillId="4" borderId="1" xfId="0" applyNumberFormat="1" applyFont="1" applyFill="1" applyBorder="1" applyAlignment="1">
      <alignment horizontal="left" vertical="center"/>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5" borderId="1" xfId="0" applyFont="1" applyFill="1" applyBorder="1" applyAlignment="1">
      <alignment horizontal="left" vertical="center" wrapText="1"/>
    </xf>
    <xf numFmtId="0" fontId="1" fillId="5" borderId="0" xfId="0" applyFont="1" applyFill="1" applyAlignment="1">
      <alignment vertical="center" wrapText="1"/>
    </xf>
    <xf numFmtId="0" fontId="4" fillId="5" borderId="1" xfId="0" applyFont="1" applyFill="1" applyBorder="1" applyAlignment="1">
      <alignment horizontal="left" vertical="center" wrapText="1"/>
    </xf>
    <xf numFmtId="0" fontId="15" fillId="5" borderId="0" xfId="0" applyFont="1" applyFill="1" applyAlignment="1">
      <alignment vertical="center" wrapText="1"/>
    </xf>
    <xf numFmtId="0" fontId="14" fillId="5" borderId="1" xfId="1" applyFont="1" applyFill="1" applyBorder="1" applyAlignment="1">
      <alignment horizontal="left" vertical="center" wrapText="1"/>
    </xf>
    <xf numFmtId="14" fontId="6" fillId="5" borderId="1" xfId="1" applyNumberFormat="1" applyFont="1" applyFill="1" applyBorder="1" applyAlignment="1">
      <alignment horizontal="left" vertical="center" wrapText="1"/>
    </xf>
    <xf numFmtId="0" fontId="6" fillId="5" borderId="1" xfId="1" applyFont="1" applyFill="1" applyBorder="1" applyAlignment="1">
      <alignment horizontal="left" vertical="center" wrapText="1"/>
    </xf>
    <xf numFmtId="14" fontId="4" fillId="5" borderId="1" xfId="0" applyNumberFormat="1" applyFont="1" applyFill="1" applyBorder="1" applyAlignment="1">
      <alignment horizontal="left" vertical="center" wrapText="1"/>
    </xf>
    <xf numFmtId="3" fontId="3" fillId="5" borderId="1" xfId="0" applyNumberFormat="1" applyFont="1" applyFill="1" applyBorder="1" applyAlignment="1">
      <alignment horizontal="left" vertical="center" wrapText="1"/>
    </xf>
    <xf numFmtId="0" fontId="7" fillId="5"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6" fillId="5" borderId="1" xfId="1" applyFont="1" applyFill="1" applyBorder="1" applyAlignment="1">
      <alignment horizontal="left" vertical="top" wrapText="1"/>
    </xf>
    <xf numFmtId="0" fontId="6" fillId="5" borderId="2" xfId="1" applyFont="1" applyFill="1" applyBorder="1" applyAlignment="1">
      <alignment horizontal="left" vertical="top" wrapText="1"/>
    </xf>
    <xf numFmtId="3" fontId="3" fillId="5" borderId="1"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3" fontId="2" fillId="5" borderId="1" xfId="0" applyNumberFormat="1" applyFont="1" applyFill="1" applyBorder="1" applyAlignment="1">
      <alignment horizontal="left" vertical="top"/>
    </xf>
    <xf numFmtId="0" fontId="1" fillId="5" borderId="1" xfId="0" applyFont="1" applyFill="1" applyBorder="1" applyAlignment="1">
      <alignment vertical="top" wrapText="1"/>
    </xf>
    <xf numFmtId="0" fontId="1" fillId="5" borderId="1" xfId="0" applyFont="1" applyFill="1" applyBorder="1" applyAlignment="1">
      <alignment horizontal="left" vertical="top" wrapText="1"/>
    </xf>
    <xf numFmtId="3" fontId="1" fillId="5" borderId="1" xfId="0" applyNumberFormat="1" applyFont="1" applyFill="1" applyBorder="1" applyAlignment="1">
      <alignment horizontal="left" vertical="top"/>
    </xf>
    <xf numFmtId="0" fontId="1" fillId="0" borderId="0" xfId="0" applyFont="1" applyAlignment="1">
      <alignment horizontal="left" vertical="center" wrapText="1"/>
    </xf>
    <xf numFmtId="3" fontId="1" fillId="0" borderId="0" xfId="0" applyNumberFormat="1" applyFont="1" applyAlignment="1">
      <alignment horizontal="left" vertical="top" wrapText="1"/>
    </xf>
    <xf numFmtId="0" fontId="21" fillId="6" borderId="1" xfId="0" applyFont="1" applyFill="1" applyBorder="1" applyAlignment="1">
      <alignment horizontal="left" vertical="center" wrapText="1"/>
    </xf>
    <xf numFmtId="0" fontId="22" fillId="6" borderId="1" xfId="0" applyFont="1" applyFill="1" applyBorder="1" applyAlignment="1">
      <alignment horizontal="left" vertical="center" wrapText="1"/>
    </xf>
    <xf numFmtId="0" fontId="22" fillId="6" borderId="0" xfId="0" applyFont="1" applyFill="1" applyAlignment="1">
      <alignment horizontal="left" vertical="center" wrapText="1"/>
    </xf>
    <xf numFmtId="0" fontId="23" fillId="6" borderId="1" xfId="1" applyFont="1" applyFill="1" applyBorder="1" applyAlignment="1">
      <alignment horizontal="left" vertical="center" wrapText="1"/>
    </xf>
    <xf numFmtId="3" fontId="24" fillId="6" borderId="1" xfId="0" applyNumberFormat="1" applyFont="1" applyFill="1" applyBorder="1" applyAlignment="1">
      <alignment horizontal="left" vertical="center" wrapText="1"/>
    </xf>
    <xf numFmtId="0" fontId="21" fillId="6" borderId="1" xfId="0" applyFont="1" applyFill="1" applyBorder="1" applyAlignment="1">
      <alignment horizontal="left" vertical="top" wrapText="1"/>
    </xf>
    <xf numFmtId="0" fontId="21" fillId="6" borderId="2" xfId="0" applyFont="1" applyFill="1" applyBorder="1" applyAlignment="1">
      <alignment horizontal="left" vertical="top" wrapText="1"/>
    </xf>
    <xf numFmtId="0" fontId="22" fillId="6" borderId="1" xfId="0" applyFont="1" applyFill="1" applyBorder="1" applyAlignment="1">
      <alignment horizontal="left" vertical="top" wrapText="1"/>
    </xf>
    <xf numFmtId="0" fontId="22" fillId="6" borderId="2" xfId="0" applyFont="1" applyFill="1" applyBorder="1" applyAlignment="1">
      <alignment horizontal="left" vertical="top" wrapText="1"/>
    </xf>
    <xf numFmtId="0" fontId="26" fillId="6" borderId="1" xfId="1" applyFont="1" applyFill="1" applyBorder="1" applyAlignment="1">
      <alignment horizontal="left" vertical="top" wrapText="1"/>
    </xf>
    <xf numFmtId="0" fontId="23" fillId="6" borderId="2" xfId="1" applyFont="1" applyFill="1" applyBorder="1" applyAlignment="1">
      <alignment horizontal="left" vertical="top" wrapText="1"/>
    </xf>
    <xf numFmtId="3" fontId="24" fillId="6" borderId="1" xfId="0" applyNumberFormat="1" applyFont="1" applyFill="1" applyBorder="1" applyAlignment="1">
      <alignment horizontal="left" vertical="top" wrapText="1"/>
    </xf>
    <xf numFmtId="0" fontId="7"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5" fillId="6" borderId="1" xfId="1" applyFill="1" applyBorder="1" applyAlignment="1">
      <alignment horizontal="left" vertical="center" wrapText="1"/>
    </xf>
    <xf numFmtId="14" fontId="22" fillId="6" borderId="1" xfId="1" applyNumberFormat="1" applyFont="1" applyFill="1" applyBorder="1" applyAlignment="1">
      <alignment horizontal="left" vertical="center" wrapText="1"/>
    </xf>
    <xf numFmtId="14" fontId="4" fillId="6" borderId="1" xfId="0" applyNumberFormat="1" applyFont="1" applyFill="1" applyBorder="1" applyAlignment="1">
      <alignment horizontal="left" vertical="center" wrapText="1"/>
    </xf>
    <xf numFmtId="3" fontId="3" fillId="6" borderId="1" xfId="0" applyNumberFormat="1" applyFont="1" applyFill="1" applyBorder="1" applyAlignment="1">
      <alignment horizontal="left" vertical="center" wrapText="1"/>
    </xf>
    <xf numFmtId="3" fontId="3" fillId="6" borderId="1" xfId="0" applyNumberFormat="1" applyFont="1" applyFill="1" applyBorder="1" applyAlignment="1">
      <alignment horizontal="right" vertical="center" wrapText="1"/>
    </xf>
    <xf numFmtId="0" fontId="6" fillId="6" borderId="1" xfId="1" applyFont="1" applyFill="1" applyBorder="1" applyAlignment="1">
      <alignment horizontal="left" vertical="center" wrapText="1"/>
    </xf>
    <xf numFmtId="0" fontId="1" fillId="6" borderId="1" xfId="0" applyFont="1" applyFill="1" applyBorder="1" applyAlignment="1">
      <alignment horizontal="left" vertical="center" wrapText="1"/>
    </xf>
    <xf numFmtId="0" fontId="19" fillId="6" borderId="1" xfId="0" applyFont="1" applyFill="1" applyBorder="1" applyAlignment="1">
      <alignment horizontal="left" vertical="center" wrapText="1"/>
    </xf>
    <xf numFmtId="3" fontId="27" fillId="6" borderId="1" xfId="0" applyNumberFormat="1" applyFont="1" applyFill="1" applyBorder="1" applyAlignment="1">
      <alignment horizontal="left" vertical="center"/>
    </xf>
    <xf numFmtId="0" fontId="1" fillId="6" borderId="1" xfId="0" applyFont="1" applyFill="1" applyBorder="1" applyAlignment="1">
      <alignment vertical="center" wrapText="1"/>
    </xf>
    <xf numFmtId="3" fontId="28" fillId="6" borderId="1" xfId="0" applyNumberFormat="1" applyFont="1" applyFill="1" applyBorder="1" applyAlignment="1">
      <alignment horizontal="left" vertical="center"/>
    </xf>
    <xf numFmtId="0" fontId="23" fillId="6" borderId="1" xfId="1" applyFont="1" applyFill="1" applyBorder="1" applyAlignment="1">
      <alignment horizontal="left" vertical="top" wrapText="1"/>
    </xf>
    <xf numFmtId="0" fontId="1" fillId="0" borderId="0" xfId="0" applyFont="1" applyFill="1" applyBorder="1" applyAlignment="1">
      <alignment horizontal="center" vertical="center" wrapText="1"/>
    </xf>
    <xf numFmtId="0" fontId="7" fillId="0" borderId="0" xfId="0" applyFont="1" applyFill="1" applyBorder="1" applyAlignment="1">
      <alignment horizontal="left" vertical="top" wrapText="1"/>
    </xf>
    <xf numFmtId="0" fontId="6" fillId="0" borderId="0" xfId="1" applyFont="1" applyFill="1" applyBorder="1" applyAlignment="1">
      <alignment horizontal="left" vertical="top" wrapText="1"/>
    </xf>
    <xf numFmtId="0" fontId="1" fillId="0" borderId="0" xfId="0" applyFont="1" applyFill="1" applyBorder="1" applyAlignment="1">
      <alignment horizontal="left" vertical="top" wrapText="1"/>
    </xf>
    <xf numFmtId="3" fontId="0" fillId="0" borderId="0" xfId="0" applyNumberFormat="1" applyFill="1" applyBorder="1" applyAlignment="1">
      <alignment horizontal="center" vertical="center" wrapText="1"/>
    </xf>
    <xf numFmtId="3" fontId="1" fillId="0" borderId="0" xfId="0" applyNumberFormat="1" applyFont="1" applyFill="1" applyBorder="1" applyAlignment="1">
      <alignment horizontal="left" vertical="top"/>
    </xf>
    <xf numFmtId="0" fontId="1" fillId="0" borderId="0" xfId="0" applyFont="1" applyFill="1" applyBorder="1" applyAlignment="1">
      <alignment vertical="top" wrapText="1"/>
    </xf>
    <xf numFmtId="0" fontId="1" fillId="0" borderId="0" xfId="0" applyFont="1" applyFill="1" applyAlignment="1">
      <alignment horizontal="left" vertical="top" wrapText="1"/>
    </xf>
    <xf numFmtId="0" fontId="1" fillId="5" borderId="1" xfId="0" applyFont="1" applyFill="1" applyBorder="1" applyAlignment="1">
      <alignment vertical="center" wrapText="1"/>
    </xf>
    <xf numFmtId="0" fontId="15" fillId="5" borderId="1" xfId="0" applyFont="1" applyFill="1" applyBorder="1" applyAlignment="1">
      <alignment vertical="center" wrapText="1"/>
    </xf>
    <xf numFmtId="0" fontId="1" fillId="5" borderId="1" xfId="0" applyFont="1" applyFill="1" applyBorder="1" applyAlignment="1">
      <alignment horizontal="center" vertical="center" wrapText="1"/>
    </xf>
    <xf numFmtId="3" fontId="28" fillId="6" borderId="1" xfId="0" applyNumberFormat="1" applyFont="1" applyFill="1" applyBorder="1" applyAlignment="1">
      <alignment vertical="center"/>
    </xf>
    <xf numFmtId="0" fontId="29" fillId="6" borderId="1" xfId="0" applyFont="1" applyFill="1" applyBorder="1" applyAlignment="1">
      <alignment vertical="center" wrapText="1"/>
    </xf>
    <xf numFmtId="0" fontId="20" fillId="6" borderId="1" xfId="0" applyFont="1" applyFill="1" applyBorder="1" applyAlignment="1">
      <alignment vertical="center" wrapText="1"/>
    </xf>
    <xf numFmtId="0" fontId="19" fillId="6" borderId="1" xfId="0" applyFont="1" applyFill="1" applyBorder="1" applyAlignment="1">
      <alignment vertical="center" wrapText="1"/>
    </xf>
    <xf numFmtId="3" fontId="19" fillId="6" borderId="1" xfId="0" applyNumberFormat="1" applyFont="1" applyFill="1" applyBorder="1" applyAlignment="1">
      <alignment horizontal="center" vertical="center" wrapText="1"/>
    </xf>
    <xf numFmtId="3" fontId="28" fillId="6" borderId="1"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3" fontId="0" fillId="5" borderId="1" xfId="0" applyNumberFormat="1" applyFill="1" applyBorder="1" applyAlignment="1">
      <alignment horizontal="center" vertical="center" wrapText="1"/>
    </xf>
    <xf numFmtId="0" fontId="12" fillId="0" borderId="0" xfId="0" applyFont="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1" fillId="5"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35717</xdr:colOff>
      <xdr:row>1</xdr:row>
      <xdr:rowOff>34020</xdr:rowOff>
    </xdr:from>
    <xdr:to>
      <xdr:col>20</xdr:col>
      <xdr:colOff>264583</xdr:colOff>
      <xdr:row>26</xdr:row>
      <xdr:rowOff>116417</xdr:rowOff>
    </xdr:to>
    <xdr:sp macro="" textlink="">
      <xdr:nvSpPr>
        <xdr:cNvPr id="17" name="TextBox 1">
          <a:extLst>
            <a:ext uri="{FF2B5EF4-FFF2-40B4-BE49-F238E27FC236}">
              <a16:creationId xmlns:a16="http://schemas.microsoft.com/office/drawing/2014/main" id="{225855DD-AFED-DBE6-8131-9CD46614292C}"/>
            </a:ext>
          </a:extLst>
        </xdr:cNvPr>
        <xdr:cNvSpPr txBox="1"/>
      </xdr:nvSpPr>
      <xdr:spPr>
        <a:xfrm>
          <a:off x="35717" y="192770"/>
          <a:ext cx="10664033" cy="4051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400" b="1" u="sng">
              <a:solidFill>
                <a:schemeClr val="dk1"/>
              </a:solidFill>
              <a:effectLst/>
              <a:latin typeface="Times New Roman" panose="02020603050405020304" pitchFamily="18" charset="0"/>
              <a:ea typeface="+mn-ea"/>
              <a:cs typeface="Times New Roman" panose="02020603050405020304" pitchFamily="18" charset="0"/>
            </a:rPr>
            <a:t>JUHEND</a:t>
          </a:r>
        </a:p>
        <a:p>
          <a:endParaRPr lang="et-EE" sz="1400" b="1">
            <a:solidFill>
              <a:schemeClr val="dk1"/>
            </a:solidFill>
            <a:effectLst/>
            <a:latin typeface="Times New Roman" panose="02020603050405020304" pitchFamily="18" charset="0"/>
            <a:ea typeface="+mn-ea"/>
            <a:cs typeface="Times New Roman" panose="02020603050405020304" pitchFamily="18" charset="0"/>
          </a:endParaRPr>
        </a:p>
        <a:p>
          <a:r>
            <a:rPr lang="et-EE" sz="1400" b="1">
              <a:solidFill>
                <a:schemeClr val="dk1"/>
              </a:solidFill>
              <a:effectLst/>
              <a:latin typeface="Times New Roman" panose="02020603050405020304" pitchFamily="18" charset="0"/>
              <a:ea typeface="+mn-ea"/>
              <a:cs typeface="Times New Roman" panose="02020603050405020304" pitchFamily="18" charset="0"/>
            </a:rPr>
            <a:t>Õigusaktidest tulenevad</a:t>
          </a:r>
          <a:r>
            <a:rPr lang="et-EE" sz="1400" b="1" baseline="0">
              <a:solidFill>
                <a:schemeClr val="dk1"/>
              </a:solidFill>
              <a:effectLst/>
              <a:latin typeface="Times New Roman" panose="02020603050405020304" pitchFamily="18" charset="0"/>
              <a:ea typeface="+mn-ea"/>
              <a:cs typeface="Times New Roman" panose="02020603050405020304" pitchFamily="18" charset="0"/>
            </a:rPr>
            <a:t> lisataotlused: </a:t>
          </a:r>
        </a:p>
        <a:p>
          <a:endParaRPr lang="et-EE" sz="1400" b="1" baseline="0">
            <a:solidFill>
              <a:schemeClr val="dk1"/>
            </a:solidFill>
            <a:effectLst/>
            <a:latin typeface="Times New Roman" panose="02020603050405020304" pitchFamily="18" charset="0"/>
            <a:ea typeface="+mn-ea"/>
            <a:cs typeface="Times New Roman" panose="02020603050405020304" pitchFamily="18" charset="0"/>
          </a:endParaRPr>
        </a:p>
        <a:p>
          <a:r>
            <a:rPr lang="et-EE" sz="1400" b="1" baseline="0">
              <a:solidFill>
                <a:schemeClr val="dk1"/>
              </a:solidFill>
              <a:effectLst/>
              <a:latin typeface="Times New Roman" panose="02020603050405020304" pitchFamily="18" charset="0"/>
              <a:ea typeface="+mn-ea"/>
              <a:cs typeface="Times New Roman" panose="02020603050405020304" pitchFamily="18" charset="0"/>
            </a:rPr>
            <a:t>* </a:t>
          </a:r>
          <a:r>
            <a:rPr lang="et-EE" sz="1400" u="none" baseline="0">
              <a:solidFill>
                <a:schemeClr val="dk1"/>
              </a:solidFill>
              <a:effectLst/>
              <a:latin typeface="Times New Roman" panose="02020603050405020304" pitchFamily="18" charset="0"/>
              <a:ea typeface="+mn-ea"/>
              <a:cs typeface="Times New Roman" panose="02020603050405020304" pitchFamily="18" charset="0"/>
            </a:rPr>
            <a:t>E</a:t>
          </a:r>
          <a:r>
            <a:rPr lang="et-EE" sz="1400" u="none">
              <a:solidFill>
                <a:schemeClr val="dk1"/>
              </a:solidFill>
              <a:effectLst/>
              <a:latin typeface="Times New Roman" panose="02020603050405020304" pitchFamily="18" charset="0"/>
              <a:ea typeface="+mn-ea"/>
              <a:cs typeface="Times New Roman" panose="02020603050405020304" pitchFamily="18" charset="0"/>
            </a:rPr>
            <a:t>elmise aasta RES/RE protsessi</a:t>
          </a:r>
          <a:r>
            <a:rPr lang="et-EE" sz="1400" u="none" baseline="0">
              <a:solidFill>
                <a:schemeClr val="dk1"/>
              </a:solidFill>
              <a:effectLst/>
              <a:latin typeface="Times New Roman" panose="02020603050405020304" pitchFamily="18" charset="0"/>
              <a:ea typeface="+mn-ea"/>
              <a:cs typeface="Times New Roman" panose="02020603050405020304" pitchFamily="18" charset="0"/>
            </a:rPr>
            <a:t> (alates 27.09.2023)</a:t>
          </a:r>
          <a:r>
            <a:rPr lang="et-EE" sz="1400" u="none">
              <a:solidFill>
                <a:schemeClr val="dk1"/>
              </a:solidFill>
              <a:effectLst/>
              <a:latin typeface="Times New Roman" panose="02020603050405020304" pitchFamily="18" charset="0"/>
              <a:ea typeface="+mn-ea"/>
              <a:cs typeface="Times New Roman" panose="02020603050405020304" pitchFamily="18" charset="0"/>
            </a:rPr>
            <a:t> järgselt</a:t>
          </a:r>
          <a:r>
            <a:rPr lang="et-EE" sz="1400" u="none">
              <a:solidFill>
                <a:srgbClr val="FF0000"/>
              </a:solidFill>
              <a:effectLst/>
              <a:latin typeface="Times New Roman" panose="02020603050405020304" pitchFamily="18" charset="0"/>
              <a:ea typeface="+mn-ea"/>
              <a:cs typeface="Times New Roman" panose="02020603050405020304" pitchFamily="18" charset="0"/>
            </a:rPr>
            <a:t> </a:t>
          </a:r>
          <a:r>
            <a:rPr lang="et-EE" sz="1400" u="none">
              <a:solidFill>
                <a:sysClr val="windowText" lastClr="000000"/>
              </a:solidFill>
              <a:effectLst/>
              <a:latin typeface="Times New Roman" panose="02020603050405020304" pitchFamily="18" charset="0"/>
              <a:ea typeface="+mn-ea"/>
              <a:cs typeface="Times New Roman" panose="02020603050405020304" pitchFamily="18" charset="0"/>
            </a:rPr>
            <a:t>vastu võetud ja jõustuvad </a:t>
          </a:r>
          <a:r>
            <a:rPr lang="et-EE" sz="1400" u="none">
              <a:solidFill>
                <a:schemeClr val="dk1"/>
              </a:solidFill>
              <a:effectLst/>
              <a:latin typeface="Times New Roman" panose="02020603050405020304" pitchFamily="18" charset="0"/>
              <a:ea typeface="+mn-ea"/>
              <a:cs typeface="Times New Roman" panose="02020603050405020304" pitchFamily="18" charset="0"/>
            </a:rPr>
            <a:t>õigusaktid </a:t>
          </a:r>
          <a:r>
            <a:rPr lang="et-EE" sz="1400">
              <a:solidFill>
                <a:schemeClr val="dk1"/>
              </a:solidFill>
              <a:effectLst/>
              <a:latin typeface="Times New Roman" panose="02020603050405020304" pitchFamily="18" charset="0"/>
              <a:ea typeface="+mn-ea"/>
              <a:cs typeface="Times New Roman" panose="02020603050405020304" pitchFamily="18" charset="0"/>
            </a:rPr>
            <a:t>(ka EL õigusaktid), millest tekivad asutusele täiendavad kohustused ja millega kaasnevad lisakulud või –</a:t>
          </a:r>
          <a:r>
            <a:rPr lang="et-EE" sz="1400">
              <a:solidFill>
                <a:schemeClr val="tx1"/>
              </a:solidFill>
              <a:effectLst/>
              <a:latin typeface="Times New Roman" panose="02020603050405020304" pitchFamily="18" charset="0"/>
              <a:ea typeface="+mn-ea"/>
              <a:cs typeface="Times New Roman" panose="02020603050405020304" pitchFamily="18" charset="0"/>
            </a:rPr>
            <a:t>investeeringud, mille puhul on seaduse seletuskirjas katteallikana välja toodud täiendav rahastamine eelarve protsessis. </a:t>
          </a:r>
          <a:r>
            <a:rPr lang="et-EE" sz="1400">
              <a:solidFill>
                <a:schemeClr val="dk1"/>
              </a:solidFill>
              <a:effectLst/>
              <a:latin typeface="Times New Roman" panose="02020603050405020304" pitchFamily="18" charset="0"/>
              <a:ea typeface="+mn-ea"/>
              <a:cs typeface="Times New Roman" panose="02020603050405020304" pitchFamily="18" charset="0"/>
            </a:rPr>
            <a:t>Valitsemisala</a:t>
          </a:r>
          <a:r>
            <a:rPr lang="et-EE" sz="1400" baseline="0">
              <a:solidFill>
                <a:schemeClr val="dk1"/>
              </a:solidFill>
              <a:effectLst/>
              <a:latin typeface="Times New Roman" panose="02020603050405020304" pitchFamily="18" charset="0"/>
              <a:ea typeface="+mn-ea"/>
              <a:cs typeface="Times New Roman" panose="02020603050405020304" pitchFamily="18" charset="0"/>
            </a:rPr>
            <a:t> veendub, et lisataoltust ei ole juba eelmises pr</a:t>
          </a:r>
          <a:r>
            <a:rPr lang="et-EE" sz="1400">
              <a:solidFill>
                <a:schemeClr val="dk1"/>
              </a:solidFill>
              <a:effectLst/>
              <a:latin typeface="Times New Roman" panose="02020603050405020304" pitchFamily="18" charset="0"/>
              <a:ea typeface="+mn-ea"/>
              <a:cs typeface="Times New Roman" panose="02020603050405020304" pitchFamily="18" charset="0"/>
            </a:rPr>
            <a:t>otsessis VVs käsitletud;</a:t>
          </a:r>
          <a:endParaRPr lang="et-EE" sz="1400" baseline="0">
            <a:solidFill>
              <a:schemeClr val="dk1"/>
            </a:solidFill>
            <a:effectLst/>
            <a:latin typeface="Times New Roman" panose="02020603050405020304" pitchFamily="18" charset="0"/>
            <a:ea typeface="+mn-ea"/>
            <a:cs typeface="Times New Roman" panose="02020603050405020304" pitchFamily="18" charset="0"/>
          </a:endParaRPr>
        </a:p>
        <a:p>
          <a:r>
            <a:rPr lang="et-EE" sz="1400" baseline="0">
              <a:solidFill>
                <a:schemeClr val="dk1"/>
              </a:solidFill>
              <a:effectLst/>
              <a:latin typeface="Times New Roman" panose="02020603050405020304" pitchFamily="18" charset="0"/>
              <a:ea typeface="+mn-ea"/>
              <a:cs typeface="Times New Roman" panose="02020603050405020304" pitchFamily="18" charset="0"/>
            </a:rPr>
            <a:t>* Palgafondi kasvu, inflatsiooni mõju jms kasvusammu kuludesse sisse arvestada ei tohi; </a:t>
          </a:r>
        </a:p>
        <a:p>
          <a:r>
            <a:rPr lang="et-EE" sz="1400" baseline="0">
              <a:solidFill>
                <a:schemeClr val="dk1"/>
              </a:solidFill>
              <a:effectLst/>
              <a:latin typeface="Times New Roman" panose="02020603050405020304" pitchFamily="18" charset="0"/>
              <a:ea typeface="+mn-ea"/>
              <a:cs typeface="Times New Roman" panose="02020603050405020304" pitchFamily="18" charset="0"/>
            </a:rPr>
            <a:t>* Eraldi välja tuua, kui lisanduvad uued ametikohad.</a:t>
          </a:r>
        </a:p>
        <a:p>
          <a:endParaRPr lang="et-EE" sz="1400" b="1" baseline="0">
            <a:solidFill>
              <a:schemeClr val="dk1"/>
            </a:solidFill>
            <a:effectLst/>
            <a:latin typeface="Times New Roman" panose="02020603050405020304" pitchFamily="18" charset="0"/>
            <a:ea typeface="+mn-ea"/>
            <a:cs typeface="Times New Roman" panose="02020603050405020304" pitchFamily="18" charset="0"/>
          </a:endParaRPr>
        </a:p>
        <a:p>
          <a:r>
            <a:rPr lang="et-EE" sz="1400" b="1" baseline="0">
              <a:solidFill>
                <a:schemeClr val="dk1"/>
              </a:solidFill>
              <a:effectLst/>
              <a:latin typeface="Times New Roman" panose="02020603050405020304" pitchFamily="18" charset="0"/>
              <a:ea typeface="+mn-ea"/>
              <a:cs typeface="Times New Roman" panose="02020603050405020304" pitchFamily="18" charset="0"/>
            </a:rPr>
            <a:t>Õigusaktidest tulenevate lisataotluste hulka </a:t>
          </a:r>
          <a:r>
            <a:rPr lang="et-EE" sz="1400" b="1" u="sng" baseline="0">
              <a:solidFill>
                <a:sysClr val="windowText" lastClr="000000"/>
              </a:solidFill>
              <a:effectLst/>
              <a:latin typeface="Times New Roman" panose="02020603050405020304" pitchFamily="18" charset="0"/>
              <a:ea typeface="+mn-ea"/>
              <a:cs typeface="Times New Roman" panose="02020603050405020304" pitchFamily="18" charset="0"/>
            </a:rPr>
            <a:t>EI KUULU </a:t>
          </a:r>
          <a:r>
            <a:rPr lang="et-EE" sz="1400" baseline="0">
              <a:solidFill>
                <a:sysClr val="windowText" lastClr="000000"/>
              </a:solidFill>
              <a:effectLst/>
              <a:latin typeface="Times New Roman" panose="02020603050405020304" pitchFamily="18" charset="0"/>
              <a:ea typeface="+mn-ea"/>
              <a:cs typeface="Times New Roman" panose="02020603050405020304" pitchFamily="18" charset="0"/>
            </a:rPr>
            <a:t>(s.t. tegemist on tavapärase lisataotlusega):</a:t>
          </a:r>
        </a:p>
        <a:p>
          <a:endParaRPr lang="et-EE" sz="1400" baseline="0">
            <a:solidFill>
              <a:srgbClr val="FF0000"/>
            </a:solidFill>
            <a:effectLst/>
            <a:latin typeface="Times New Roman" panose="02020603050405020304" pitchFamily="18" charset="0"/>
            <a:ea typeface="+mn-ea"/>
            <a:cs typeface="Times New Roman" panose="02020603050405020304" pitchFamily="18" charset="0"/>
          </a:endParaRPr>
        </a:p>
        <a:p>
          <a:r>
            <a:rPr lang="et-EE" sz="1400" baseline="0">
              <a:solidFill>
                <a:schemeClr val="dk1"/>
              </a:solidFill>
              <a:effectLst/>
              <a:latin typeface="Times New Roman" panose="02020603050405020304" pitchFamily="18" charset="0"/>
              <a:ea typeface="+mn-ea"/>
              <a:cs typeface="Times New Roman" panose="02020603050405020304" pitchFamily="18" charset="0"/>
            </a:rPr>
            <a:t>* Õigusaktid, milles on ette nähtud, et asutus katab tegevused oma olemasoleva ressursiga;</a:t>
          </a:r>
        </a:p>
        <a:p>
          <a:r>
            <a:rPr lang="et-EE" sz="1400" baseline="0">
              <a:solidFill>
                <a:schemeClr val="dk1"/>
              </a:solidFill>
              <a:effectLst/>
              <a:latin typeface="Times New Roman" panose="02020603050405020304" pitchFamily="18" charset="0"/>
              <a:ea typeface="+mn-ea"/>
              <a:cs typeface="Times New Roman" panose="02020603050405020304" pitchFamily="18" charset="0"/>
            </a:rPr>
            <a:t>* Õigusaktid mida on menetletud juba varem kui eelmise aasta RE protsess ja ette nähtud kohustusi ning lisakulusid oli võimalik planeerida;</a:t>
          </a:r>
        </a:p>
        <a:p>
          <a:r>
            <a:rPr lang="et-EE" sz="1400" baseline="0">
              <a:solidFill>
                <a:schemeClr val="dk1"/>
              </a:solidFill>
              <a:effectLst/>
              <a:latin typeface="Times New Roman" panose="02020603050405020304" pitchFamily="18" charset="0"/>
              <a:ea typeface="+mn-ea"/>
              <a:cs typeface="Times New Roman" panose="02020603050405020304" pitchFamily="18" charset="0"/>
            </a:rPr>
            <a:t>* Õigusaktid, mis on varasemalt vastu võetud ja mille mõju on selgunud hiljem;</a:t>
          </a:r>
        </a:p>
        <a:p>
          <a:pPr marL="0" indent="0"/>
          <a:r>
            <a:rPr lang="et-EE" sz="1400" baseline="0">
              <a:solidFill>
                <a:schemeClr val="dk1"/>
              </a:solidFill>
              <a:effectLst/>
              <a:latin typeface="Times New Roman" panose="02020603050405020304" pitchFamily="18" charset="0"/>
              <a:ea typeface="+mn-ea"/>
              <a:cs typeface="Times New Roman" panose="02020603050405020304" pitchFamily="18" charset="0"/>
            </a:rPr>
            <a:t>* Varem VV-s käsitletud kuid otsustatud mitte rahastada (rahastamise otsus tegemata);</a:t>
          </a:r>
        </a:p>
        <a:p>
          <a:pPr marL="0" indent="0"/>
          <a:r>
            <a:rPr lang="et-EE" sz="1400" baseline="0">
              <a:solidFill>
                <a:schemeClr val="dk1"/>
              </a:solidFill>
              <a:effectLst/>
              <a:latin typeface="Times New Roman" panose="02020603050405020304" pitchFamily="18" charset="0"/>
              <a:ea typeface="+mn-ea"/>
              <a:cs typeface="Times New Roman" panose="02020603050405020304" pitchFamily="18" charset="0"/>
            </a:rPr>
            <a:t>* VTK tasandi õigusakt, kuna jõustumine ja/või ettevalmistused ei ole teada;</a:t>
          </a:r>
        </a:p>
        <a:p>
          <a:pPr marL="0" indent="0"/>
          <a:r>
            <a:rPr lang="et-EE" sz="1400" baseline="0">
              <a:solidFill>
                <a:schemeClr val="dk1"/>
              </a:solidFill>
              <a:effectLst/>
              <a:latin typeface="Times New Roman" panose="02020603050405020304" pitchFamily="18" charset="0"/>
              <a:ea typeface="+mn-ea"/>
              <a:cs typeface="Times New Roman" panose="02020603050405020304" pitchFamily="18" charset="0"/>
            </a:rPr>
            <a:t>* EL määrused/direktiivid, mis on ettevalmistamisel.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u.kikas/OneDrive%20-%20Registrite%20ja%20Infos&#252;steemide%20Keskus/T&#246;&#246;laud/Lisataotluste%20excel%2001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is"/>
      <sheetName val="RES koond (kõik lisataotlused)"/>
      <sheetName val="RES IKT lisataotlused kokku"/>
      <sheetName val="RES IKT lisataotluse näide"/>
      <sheetName val="IKT SF kokku"/>
      <sheetName val="IKT SF projekt näide"/>
      <sheetName val="SF arendusprojekti näide"/>
      <sheetName val="Sheet2"/>
      <sheetName val="Data"/>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iigiteataja.ee/akt/104012024002" TargetMode="External"/><Relationship Id="rId7" Type="http://schemas.openxmlformats.org/officeDocument/2006/relationships/drawing" Target="../drawings/drawing1.xml"/><Relationship Id="rId2" Type="http://schemas.openxmlformats.org/officeDocument/2006/relationships/hyperlink" Target="https://eelnoud.valitsus.ee/main" TargetMode="External"/><Relationship Id="rId1" Type="http://schemas.openxmlformats.org/officeDocument/2006/relationships/hyperlink" Target="https://www.riigiteataja.ee/akt/110032022002" TargetMode="External"/><Relationship Id="rId6" Type="http://schemas.openxmlformats.org/officeDocument/2006/relationships/customProperty" Target="../customProperty1.bin"/><Relationship Id="rId5" Type="http://schemas.openxmlformats.org/officeDocument/2006/relationships/printerSettings" Target="../printerSettings/printerSettings1.bin"/><Relationship Id="rId4" Type="http://schemas.openxmlformats.org/officeDocument/2006/relationships/hyperlink" Target="https://www.riigikogu.ee/tegevus/eelnoud/eelnou/45c7b42e-4370-426d-9a78-b951095dd2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30:T65"/>
  <sheetViews>
    <sheetView tabSelected="1" topLeftCell="R37" zoomScale="63" zoomScaleNormal="91" workbookViewId="0">
      <selection activeCell="T42" sqref="T42"/>
    </sheetView>
  </sheetViews>
  <sheetFormatPr defaultColWidth="20.54296875" defaultRowHeight="13" x14ac:dyDescent="0.35"/>
  <cols>
    <col min="1" max="1" width="20.54296875" style="1"/>
    <col min="2" max="2" width="18.54296875" style="1" customWidth="1"/>
    <col min="3" max="3" width="13.81640625" style="1" customWidth="1"/>
    <col min="4" max="4" width="14.7265625" style="1" customWidth="1"/>
    <col min="5" max="5" width="29.7265625" style="1" customWidth="1"/>
    <col min="6" max="6" width="17.54296875" style="1" customWidth="1"/>
    <col min="7" max="7" width="43.26953125" style="1" customWidth="1"/>
    <col min="8" max="8" width="29.54296875" style="1" customWidth="1"/>
    <col min="9" max="9" width="11.453125" style="1" customWidth="1"/>
    <col min="10" max="10" width="12" style="1" customWidth="1"/>
    <col min="11" max="11" width="11.54296875" style="1" customWidth="1"/>
    <col min="12" max="12" width="21.7265625" style="1" customWidth="1"/>
    <col min="13" max="13" width="12.7265625" style="1" customWidth="1"/>
    <col min="14" max="14" width="11.81640625" style="1" customWidth="1"/>
    <col min="15" max="15" width="11.453125" style="1" customWidth="1"/>
    <col min="16" max="16" width="13" style="1" customWidth="1"/>
    <col min="17" max="17" width="11.453125" style="1" customWidth="1"/>
    <col min="18" max="18" width="10.81640625" style="1" customWidth="1"/>
    <col min="19" max="19" width="52.453125" style="1" customWidth="1"/>
    <col min="20" max="20" width="200.26953125" style="1" customWidth="1"/>
    <col min="21" max="16384" width="20.54296875" style="1"/>
  </cols>
  <sheetData>
    <row r="30" spans="1:20" ht="39.75" customHeight="1" x14ac:dyDescent="0.35">
      <c r="B30" s="97" t="s">
        <v>0</v>
      </c>
      <c r="C30" s="97"/>
      <c r="D30" s="97"/>
      <c r="E30" s="97"/>
      <c r="F30" s="97"/>
      <c r="G30" s="98"/>
      <c r="H30" s="98"/>
      <c r="I30" s="98"/>
      <c r="J30" s="98"/>
      <c r="K30" s="99"/>
      <c r="L30" s="99"/>
    </row>
    <row r="32" spans="1:20" s="4" customFormat="1" ht="142.5" customHeight="1" x14ac:dyDescent="0.35">
      <c r="A32" s="2" t="s">
        <v>34</v>
      </c>
      <c r="B32" s="2" t="s">
        <v>1</v>
      </c>
      <c r="C32" s="2" t="s">
        <v>2</v>
      </c>
      <c r="D32" s="2" t="s">
        <v>3</v>
      </c>
      <c r="E32" s="2" t="s">
        <v>4</v>
      </c>
      <c r="F32" s="2" t="s">
        <v>5</v>
      </c>
      <c r="G32" s="2" t="s">
        <v>6</v>
      </c>
      <c r="H32" s="3" t="s">
        <v>7</v>
      </c>
      <c r="I32" s="3" t="s">
        <v>8</v>
      </c>
      <c r="J32" s="3" t="s">
        <v>9</v>
      </c>
      <c r="K32" s="3" t="s">
        <v>10</v>
      </c>
      <c r="L32" s="3" t="s">
        <v>11</v>
      </c>
      <c r="M32" s="3" t="s">
        <v>12</v>
      </c>
      <c r="N32" s="2" t="s">
        <v>13</v>
      </c>
      <c r="O32" s="2" t="s">
        <v>14</v>
      </c>
      <c r="P32" s="2" t="s">
        <v>15</v>
      </c>
      <c r="Q32" s="2" t="s">
        <v>16</v>
      </c>
      <c r="R32" s="3" t="s">
        <v>17</v>
      </c>
      <c r="S32" s="3" t="s">
        <v>18</v>
      </c>
      <c r="T32" s="5" t="s">
        <v>19</v>
      </c>
    </row>
    <row r="33" spans="1:20" s="46" customFormat="1" ht="142.5" customHeight="1" x14ac:dyDescent="0.35">
      <c r="A33" s="100" t="s">
        <v>35</v>
      </c>
      <c r="B33" s="25" t="s">
        <v>26</v>
      </c>
      <c r="C33" s="25" t="s">
        <v>91</v>
      </c>
      <c r="D33" s="25" t="s">
        <v>101</v>
      </c>
      <c r="E33" s="26" t="s">
        <v>23</v>
      </c>
      <c r="F33" s="27" t="s">
        <v>28</v>
      </c>
      <c r="G33" s="28" t="s">
        <v>33</v>
      </c>
      <c r="H33" s="29" t="s">
        <v>29</v>
      </c>
      <c r="I33" s="30" t="s">
        <v>31</v>
      </c>
      <c r="J33" s="31" t="s">
        <v>24</v>
      </c>
      <c r="K33" s="32">
        <v>44635</v>
      </c>
      <c r="L33" s="27" t="s">
        <v>25</v>
      </c>
      <c r="M33" s="27" t="s">
        <v>44</v>
      </c>
      <c r="N33" s="33">
        <v>57802</v>
      </c>
      <c r="O33" s="33">
        <v>57802</v>
      </c>
      <c r="P33" s="33"/>
      <c r="Q33" s="33"/>
      <c r="R33" s="33">
        <f>N33+O33</f>
        <v>115604</v>
      </c>
      <c r="S33" s="27" t="s">
        <v>32</v>
      </c>
      <c r="T33" s="27"/>
    </row>
    <row r="34" spans="1:20" ht="91" x14ac:dyDescent="0.35">
      <c r="A34" s="101"/>
      <c r="B34" s="34"/>
      <c r="C34" s="35"/>
      <c r="D34" s="35"/>
      <c r="E34" s="35"/>
      <c r="F34" s="36"/>
      <c r="G34" s="37"/>
      <c r="H34" s="38"/>
      <c r="I34" s="39"/>
      <c r="J34" s="39"/>
      <c r="K34" s="36"/>
      <c r="L34" s="36" t="s">
        <v>27</v>
      </c>
      <c r="M34" s="27" t="s">
        <v>44</v>
      </c>
      <c r="N34" s="40">
        <v>136000</v>
      </c>
      <c r="O34" s="40"/>
      <c r="P34" s="40"/>
      <c r="Q34" s="40"/>
      <c r="R34" s="40">
        <v>136000</v>
      </c>
      <c r="S34" s="36" t="s">
        <v>30</v>
      </c>
      <c r="T34" s="36"/>
    </row>
    <row r="35" spans="1:20" x14ac:dyDescent="0.35">
      <c r="A35" s="101"/>
      <c r="B35" s="34"/>
      <c r="C35" s="35"/>
      <c r="D35" s="35"/>
      <c r="E35" s="35"/>
      <c r="F35" s="36"/>
      <c r="G35" s="37"/>
      <c r="H35" s="38"/>
      <c r="I35" s="39"/>
      <c r="J35" s="39"/>
      <c r="K35" s="36"/>
      <c r="L35" s="36"/>
      <c r="M35" s="27" t="s">
        <v>44</v>
      </c>
      <c r="N35" s="40">
        <f>N33+N34</f>
        <v>193802</v>
      </c>
      <c r="O35" s="40">
        <f>O33+O34</f>
        <v>57802</v>
      </c>
      <c r="P35" s="40"/>
      <c r="Q35" s="40"/>
      <c r="R35" s="40"/>
      <c r="S35" s="36"/>
      <c r="T35" s="36"/>
    </row>
    <row r="36" spans="1:20" ht="29.25" customHeight="1" x14ac:dyDescent="0.35">
      <c r="A36" s="101"/>
      <c r="B36" s="34"/>
      <c r="C36" s="34"/>
      <c r="D36" s="34"/>
      <c r="E36" s="34"/>
      <c r="F36" s="34"/>
      <c r="G36" s="34"/>
      <c r="H36" s="38"/>
      <c r="I36" s="38"/>
      <c r="J36" s="38"/>
      <c r="K36" s="38"/>
      <c r="L36" s="41" t="s">
        <v>20</v>
      </c>
      <c r="M36" s="27" t="s">
        <v>44</v>
      </c>
      <c r="N36" s="95"/>
      <c r="O36" s="96"/>
      <c r="P36" s="96"/>
      <c r="Q36" s="96"/>
      <c r="R36" s="42">
        <f>R33+R34</f>
        <v>251604</v>
      </c>
      <c r="S36" s="43"/>
      <c r="T36" s="43"/>
    </row>
    <row r="37" spans="1:20" x14ac:dyDescent="0.35">
      <c r="A37" s="101"/>
      <c r="B37" s="34"/>
      <c r="C37" s="34"/>
      <c r="D37" s="34"/>
      <c r="E37" s="34"/>
      <c r="F37" s="34"/>
      <c r="G37" s="34"/>
      <c r="H37" s="38"/>
      <c r="I37" s="38"/>
      <c r="J37" s="38"/>
      <c r="K37" s="38"/>
      <c r="L37" s="44" t="s">
        <v>21</v>
      </c>
      <c r="M37" s="27" t="s">
        <v>44</v>
      </c>
      <c r="N37" s="96"/>
      <c r="O37" s="96"/>
      <c r="P37" s="96"/>
      <c r="Q37" s="96"/>
      <c r="R37" s="45"/>
      <c r="S37" s="43"/>
      <c r="T37" s="43"/>
    </row>
    <row r="38" spans="1:20" x14ac:dyDescent="0.35">
      <c r="A38" s="101"/>
      <c r="B38" s="34"/>
      <c r="C38" s="34"/>
      <c r="D38" s="34"/>
      <c r="E38" s="34"/>
      <c r="F38" s="34"/>
      <c r="G38" s="34"/>
      <c r="H38" s="38"/>
      <c r="I38" s="38"/>
      <c r="J38" s="38"/>
      <c r="K38" s="38"/>
      <c r="L38" s="44" t="s">
        <v>22</v>
      </c>
      <c r="M38" s="27" t="s">
        <v>44</v>
      </c>
      <c r="N38" s="96"/>
      <c r="O38" s="96"/>
      <c r="P38" s="96"/>
      <c r="Q38" s="96"/>
      <c r="R38" s="45"/>
      <c r="S38" s="43"/>
      <c r="T38" s="43"/>
    </row>
    <row r="39" spans="1:20" s="81" customFormat="1" ht="14.5" x14ac:dyDescent="0.35">
      <c r="A39" s="74"/>
      <c r="B39" s="75"/>
      <c r="C39" s="75"/>
      <c r="D39" s="75"/>
      <c r="E39" s="75"/>
      <c r="F39" s="75"/>
      <c r="G39" s="75"/>
      <c r="H39" s="76"/>
      <c r="I39" s="76"/>
      <c r="J39" s="76"/>
      <c r="K39" s="76"/>
      <c r="L39" s="77"/>
      <c r="M39" s="77"/>
      <c r="N39" s="78"/>
      <c r="O39" s="78"/>
      <c r="P39" s="78"/>
      <c r="Q39" s="78"/>
      <c r="R39" s="79"/>
      <c r="S39" s="80"/>
      <c r="T39" s="80"/>
    </row>
    <row r="40" spans="1:20" s="46" customFormat="1" ht="142.5" customHeight="1" x14ac:dyDescent="0.35">
      <c r="A40" s="105" t="s">
        <v>35</v>
      </c>
      <c r="B40" s="25" t="s">
        <v>26</v>
      </c>
      <c r="C40" s="25" t="s">
        <v>91</v>
      </c>
      <c r="D40" s="25" t="s">
        <v>95</v>
      </c>
      <c r="E40" s="82" t="s">
        <v>94</v>
      </c>
      <c r="F40" s="27" t="s">
        <v>28</v>
      </c>
      <c r="G40" s="83" t="s">
        <v>96</v>
      </c>
      <c r="H40" s="29" t="s">
        <v>106</v>
      </c>
      <c r="I40" s="30" t="s">
        <v>107</v>
      </c>
      <c r="J40" s="31" t="s">
        <v>108</v>
      </c>
      <c r="K40" s="32">
        <v>45658</v>
      </c>
      <c r="L40" s="27" t="s">
        <v>25</v>
      </c>
      <c r="M40" s="27" t="s">
        <v>44</v>
      </c>
      <c r="N40" s="33">
        <v>552808</v>
      </c>
      <c r="O40" s="33">
        <v>552808</v>
      </c>
      <c r="P40" s="33">
        <v>552808</v>
      </c>
      <c r="Q40" s="33">
        <v>552808</v>
      </c>
      <c r="R40" s="33">
        <f>N40+O40+P40+Q40</f>
        <v>2211232</v>
      </c>
      <c r="S40" s="27" t="s">
        <v>104</v>
      </c>
      <c r="T40" s="27" t="s">
        <v>109</v>
      </c>
    </row>
    <row r="41" spans="1:20" ht="26" x14ac:dyDescent="0.35">
      <c r="A41" s="105"/>
      <c r="B41" s="34"/>
      <c r="C41" s="34"/>
      <c r="D41" s="34"/>
      <c r="E41" s="34"/>
      <c r="F41" s="36"/>
      <c r="G41" s="36"/>
      <c r="H41" s="38"/>
      <c r="I41" s="38"/>
      <c r="J41" s="38"/>
      <c r="K41" s="36"/>
      <c r="L41" s="36" t="s">
        <v>27</v>
      </c>
      <c r="M41" s="27" t="s">
        <v>44</v>
      </c>
      <c r="N41" s="40">
        <v>25200</v>
      </c>
      <c r="O41" s="40">
        <v>25200</v>
      </c>
      <c r="P41" s="40">
        <v>25200</v>
      </c>
      <c r="Q41" s="40">
        <v>25200</v>
      </c>
      <c r="R41" s="33">
        <f>N41+O41+P41+Q41</f>
        <v>100800</v>
      </c>
      <c r="S41" s="36" t="s">
        <v>97</v>
      </c>
      <c r="T41" s="36"/>
    </row>
    <row r="42" spans="1:20" ht="117" x14ac:dyDescent="0.35">
      <c r="A42" s="84"/>
      <c r="B42" s="34"/>
      <c r="C42" s="34"/>
      <c r="D42" s="34"/>
      <c r="E42" s="34"/>
      <c r="F42" s="36"/>
      <c r="G42" s="36"/>
      <c r="H42" s="38"/>
      <c r="I42" s="38"/>
      <c r="J42" s="38"/>
      <c r="K42" s="36"/>
      <c r="L42" s="27" t="s">
        <v>25</v>
      </c>
      <c r="M42" s="27" t="s">
        <v>44</v>
      </c>
      <c r="N42" s="40">
        <v>174850</v>
      </c>
      <c r="O42" s="40">
        <v>174850</v>
      </c>
      <c r="P42" s="40">
        <v>174850</v>
      </c>
      <c r="Q42" s="40">
        <v>174850</v>
      </c>
      <c r="R42" s="33">
        <f t="shared" ref="R42:R43" si="0">N42+O42+P42+Q42</f>
        <v>699400</v>
      </c>
      <c r="S42" s="36" t="s">
        <v>105</v>
      </c>
      <c r="T42" s="36"/>
    </row>
    <row r="43" spans="1:20" ht="26" x14ac:dyDescent="0.35">
      <c r="A43" s="84"/>
      <c r="B43" s="34"/>
      <c r="C43" s="34"/>
      <c r="D43" s="34"/>
      <c r="E43" s="34"/>
      <c r="F43" s="36"/>
      <c r="G43" s="36"/>
      <c r="H43" s="38"/>
      <c r="I43" s="38"/>
      <c r="J43" s="38"/>
      <c r="K43" s="36"/>
      <c r="L43" s="36" t="s">
        <v>27</v>
      </c>
      <c r="M43" s="27" t="s">
        <v>44</v>
      </c>
      <c r="N43" s="40">
        <v>7700</v>
      </c>
      <c r="O43" s="40">
        <v>7700</v>
      </c>
      <c r="P43" s="40">
        <v>7700</v>
      </c>
      <c r="Q43" s="40">
        <v>7700</v>
      </c>
      <c r="R43" s="33">
        <f t="shared" si="0"/>
        <v>30800</v>
      </c>
      <c r="S43" s="36" t="s">
        <v>103</v>
      </c>
      <c r="T43" s="36"/>
    </row>
    <row r="44" spans="1:20" x14ac:dyDescent="0.35">
      <c r="A44" s="84"/>
      <c r="B44" s="34"/>
      <c r="C44" s="34"/>
      <c r="D44" s="34"/>
      <c r="E44" s="34"/>
      <c r="F44" s="36"/>
      <c r="G44" s="36"/>
      <c r="H44" s="38"/>
      <c r="I44" s="38"/>
      <c r="J44" s="38"/>
      <c r="K44" s="36"/>
      <c r="L44" s="36" t="s">
        <v>102</v>
      </c>
      <c r="M44" s="27" t="s">
        <v>44</v>
      </c>
      <c r="N44" s="40"/>
      <c r="O44" s="40"/>
      <c r="P44" s="40"/>
      <c r="Q44" s="40"/>
      <c r="R44" s="33">
        <f>SUM(R40:R43)</f>
        <v>3042232</v>
      </c>
      <c r="S44" s="36"/>
      <c r="T44" s="36"/>
    </row>
    <row r="45" spans="1:20" x14ac:dyDescent="0.35">
      <c r="N45" s="47"/>
      <c r="O45" s="47"/>
      <c r="P45" s="47"/>
      <c r="Q45" s="47"/>
      <c r="R45" s="47"/>
    </row>
    <row r="46" spans="1:20" s="46" customFormat="1" ht="52" x14ac:dyDescent="0.35">
      <c r="A46" s="102" t="s">
        <v>36</v>
      </c>
      <c r="B46" s="6" t="s">
        <v>26</v>
      </c>
      <c r="C46" s="7" t="s">
        <v>92</v>
      </c>
      <c r="D46" s="6" t="s">
        <v>37</v>
      </c>
      <c r="E46" s="6" t="s">
        <v>38</v>
      </c>
      <c r="F46" s="8" t="s">
        <v>39</v>
      </c>
      <c r="G46" s="8" t="s">
        <v>40</v>
      </c>
      <c r="H46" s="9"/>
      <c r="I46" s="9" t="s">
        <v>41</v>
      </c>
      <c r="J46" s="7"/>
      <c r="K46" s="9" t="s">
        <v>42</v>
      </c>
      <c r="L46" s="8" t="s">
        <v>43</v>
      </c>
      <c r="M46" s="8" t="s">
        <v>44</v>
      </c>
      <c r="N46" s="10">
        <v>42147</v>
      </c>
      <c r="O46" s="10">
        <v>44085.762000000002</v>
      </c>
      <c r="P46" s="10">
        <v>46069.621290000003</v>
      </c>
      <c r="Q46" s="10">
        <v>48142.754248049998</v>
      </c>
      <c r="R46" s="10">
        <f>SUM(N46:Q46)</f>
        <v>180445.13753805001</v>
      </c>
      <c r="S46" s="8" t="s">
        <v>45</v>
      </c>
      <c r="T46" s="8" t="s">
        <v>46</v>
      </c>
    </row>
    <row r="47" spans="1:20" s="46" customFormat="1" ht="26" x14ac:dyDescent="0.35">
      <c r="A47" s="103"/>
      <c r="B47" s="6"/>
      <c r="C47" s="7"/>
      <c r="D47" s="6"/>
      <c r="E47" s="6"/>
      <c r="F47" s="8"/>
      <c r="G47" s="8"/>
      <c r="H47" s="9"/>
      <c r="I47" s="11"/>
      <c r="J47" s="11"/>
      <c r="K47" s="8"/>
      <c r="L47" s="8" t="s">
        <v>47</v>
      </c>
      <c r="M47" s="8" t="s">
        <v>44</v>
      </c>
      <c r="N47" s="10">
        <v>4604.59</v>
      </c>
      <c r="O47" s="10">
        <v>4673.6588499999998</v>
      </c>
      <c r="P47" s="10">
        <v>4762.4583681499989</v>
      </c>
      <c r="Q47" s="10">
        <v>4852.9450771448483</v>
      </c>
      <c r="R47" s="10">
        <f>SUM(N47:Q47)</f>
        <v>18893.652295294847</v>
      </c>
      <c r="S47" s="8" t="s">
        <v>48</v>
      </c>
      <c r="T47" s="8"/>
    </row>
    <row r="48" spans="1:20" s="46" customFormat="1" ht="12.75" customHeight="1" x14ac:dyDescent="0.35">
      <c r="A48" s="103"/>
      <c r="B48" s="6"/>
      <c r="C48" s="7"/>
      <c r="D48" s="6"/>
      <c r="E48" s="6"/>
      <c r="F48" s="6"/>
      <c r="G48" s="6"/>
      <c r="H48" s="9"/>
      <c r="I48" s="9"/>
      <c r="J48" s="9"/>
      <c r="K48" s="9"/>
      <c r="L48" s="12" t="s">
        <v>20</v>
      </c>
      <c r="M48" s="12"/>
      <c r="N48" s="13" t="s">
        <v>49</v>
      </c>
      <c r="O48" s="14"/>
      <c r="P48" s="14"/>
      <c r="Q48" s="15"/>
      <c r="R48" s="16"/>
      <c r="S48" s="17"/>
      <c r="T48" s="17"/>
    </row>
    <row r="49" spans="1:20" s="46" customFormat="1" ht="13.15" customHeight="1" x14ac:dyDescent="0.35">
      <c r="A49" s="103"/>
      <c r="B49" s="6"/>
      <c r="C49" s="7"/>
      <c r="D49" s="6"/>
      <c r="E49" s="6"/>
      <c r="F49" s="6"/>
      <c r="G49" s="6"/>
      <c r="H49" s="9"/>
      <c r="I49" s="9"/>
      <c r="J49" s="9"/>
      <c r="K49" s="9"/>
      <c r="L49" s="7" t="s">
        <v>21</v>
      </c>
      <c r="M49" s="7"/>
      <c r="N49" s="18"/>
      <c r="O49" s="19"/>
      <c r="P49" s="19"/>
      <c r="Q49" s="20"/>
      <c r="R49" s="21"/>
      <c r="S49" s="17"/>
      <c r="T49" s="17"/>
    </row>
    <row r="50" spans="1:20" s="46" customFormat="1" ht="14.5" x14ac:dyDescent="0.35">
      <c r="A50" s="104"/>
      <c r="B50" s="6"/>
      <c r="C50" s="7"/>
      <c r="D50" s="6"/>
      <c r="E50" s="6"/>
      <c r="F50" s="6"/>
      <c r="G50" s="6"/>
      <c r="H50" s="9"/>
      <c r="I50" s="9"/>
      <c r="J50" s="9"/>
      <c r="K50" s="9"/>
      <c r="L50" s="7" t="s">
        <v>22</v>
      </c>
      <c r="M50" s="7"/>
      <c r="N50" s="22"/>
      <c r="O50" s="23"/>
      <c r="P50" s="23"/>
      <c r="Q50" s="24"/>
      <c r="R50" s="21"/>
      <c r="S50" s="17"/>
      <c r="T50" s="17"/>
    </row>
    <row r="52" spans="1:20" s="46" customFormat="1" ht="234" x14ac:dyDescent="0.35">
      <c r="A52" s="94" t="s">
        <v>64</v>
      </c>
      <c r="B52" s="60" t="s">
        <v>26</v>
      </c>
      <c r="C52" s="60" t="s">
        <v>92</v>
      </c>
      <c r="D52" s="60" t="s">
        <v>99</v>
      </c>
      <c r="E52" s="60" t="s">
        <v>51</v>
      </c>
      <c r="F52" s="61" t="s">
        <v>52</v>
      </c>
      <c r="G52" s="61" t="s">
        <v>98</v>
      </c>
      <c r="H52" s="62" t="s">
        <v>53</v>
      </c>
      <c r="I52" s="67"/>
      <c r="J52" s="61" t="s">
        <v>54</v>
      </c>
      <c r="K52" s="61" t="s">
        <v>55</v>
      </c>
      <c r="L52" s="61" t="s">
        <v>56</v>
      </c>
      <c r="M52" s="61" t="s">
        <v>57</v>
      </c>
      <c r="N52" s="65">
        <f>+SUM(N53:N55)</f>
        <v>57879.199999999997</v>
      </c>
      <c r="O52" s="65">
        <f t="shared" ref="O52:Q52" si="1">+SUM(O53:O55)</f>
        <v>445382.40000000002</v>
      </c>
      <c r="P52" s="65">
        <f t="shared" si="1"/>
        <v>188758.40000000002</v>
      </c>
      <c r="Q52" s="65">
        <f t="shared" si="1"/>
        <v>188758.40000000002</v>
      </c>
      <c r="R52" s="65">
        <f>+SUM(R53:R55)</f>
        <v>880778.4</v>
      </c>
      <c r="S52" s="61" t="s">
        <v>58</v>
      </c>
      <c r="T52" s="61" t="s">
        <v>65</v>
      </c>
    </row>
    <row r="53" spans="1:20" s="46" customFormat="1" ht="14" x14ac:dyDescent="0.35">
      <c r="A53" s="94"/>
      <c r="B53" s="60"/>
      <c r="C53" s="60"/>
      <c r="D53" s="60"/>
      <c r="E53" s="60"/>
      <c r="F53" s="60"/>
      <c r="G53" s="60"/>
      <c r="H53" s="67"/>
      <c r="I53" s="67"/>
      <c r="J53" s="67"/>
      <c r="K53" s="67"/>
      <c r="L53" s="69"/>
      <c r="M53" s="69" t="s">
        <v>59</v>
      </c>
      <c r="N53" s="85">
        <v>51379.199999999997</v>
      </c>
      <c r="O53" s="85">
        <v>102758.40000000001</v>
      </c>
      <c r="P53" s="85">
        <v>102758.40000000001</v>
      </c>
      <c r="Q53" s="85">
        <v>102758.40000000001</v>
      </c>
      <c r="R53" s="85">
        <f t="shared" ref="R53:R55" si="2">SUM(N53:Q53)</f>
        <v>359654.40000000002</v>
      </c>
      <c r="S53" s="86"/>
      <c r="T53" s="87" t="s">
        <v>60</v>
      </c>
    </row>
    <row r="54" spans="1:20" s="46" customFormat="1" ht="14" x14ac:dyDescent="0.35">
      <c r="A54" s="94"/>
      <c r="B54" s="60"/>
      <c r="C54" s="60"/>
      <c r="D54" s="60"/>
      <c r="E54" s="60"/>
      <c r="F54" s="60"/>
      <c r="G54" s="60"/>
      <c r="H54" s="67"/>
      <c r="I54" s="67"/>
      <c r="J54" s="67"/>
      <c r="K54" s="67"/>
      <c r="L54" s="69"/>
      <c r="M54" s="69" t="s">
        <v>27</v>
      </c>
      <c r="N54" s="85">
        <v>6500</v>
      </c>
      <c r="O54" s="85">
        <v>14000</v>
      </c>
      <c r="P54" s="85">
        <v>86000</v>
      </c>
      <c r="Q54" s="85">
        <v>86000</v>
      </c>
      <c r="R54" s="85">
        <f>SUM(N54:Q54)</f>
        <v>192500</v>
      </c>
      <c r="S54" s="88"/>
      <c r="T54" s="71" t="s">
        <v>61</v>
      </c>
    </row>
    <row r="55" spans="1:20" s="46" customFormat="1" ht="14" x14ac:dyDescent="0.35">
      <c r="A55" s="94"/>
      <c r="B55" s="60"/>
      <c r="C55" s="60"/>
      <c r="D55" s="60"/>
      <c r="E55" s="60"/>
      <c r="F55" s="60"/>
      <c r="G55" s="60"/>
      <c r="H55" s="67"/>
      <c r="I55" s="67"/>
      <c r="J55" s="67"/>
      <c r="K55" s="67"/>
      <c r="L55" s="69"/>
      <c r="M55" s="69" t="s">
        <v>62</v>
      </c>
      <c r="N55" s="89"/>
      <c r="O55" s="85">
        <v>328624</v>
      </c>
      <c r="P55" s="90"/>
      <c r="Q55" s="90"/>
      <c r="R55" s="85">
        <f t="shared" si="2"/>
        <v>328624</v>
      </c>
      <c r="S55" s="88"/>
      <c r="T55" s="71" t="s">
        <v>63</v>
      </c>
    </row>
    <row r="57" spans="1:20" s="46" customFormat="1" ht="409.15" customHeight="1" x14ac:dyDescent="0.35">
      <c r="A57" s="91" t="s">
        <v>64</v>
      </c>
      <c r="B57" s="48" t="s">
        <v>50</v>
      </c>
      <c r="C57" s="48" t="s">
        <v>93</v>
      </c>
      <c r="D57" s="48" t="s">
        <v>100</v>
      </c>
      <c r="E57" s="48" t="s">
        <v>78</v>
      </c>
      <c r="F57" s="49" t="s">
        <v>79</v>
      </c>
      <c r="G57" s="49" t="s">
        <v>66</v>
      </c>
      <c r="H57" s="50" t="s">
        <v>67</v>
      </c>
      <c r="I57" s="51"/>
      <c r="J57" s="49" t="s">
        <v>68</v>
      </c>
      <c r="K57" s="48" t="s">
        <v>69</v>
      </c>
      <c r="L57" s="49" t="s">
        <v>70</v>
      </c>
      <c r="M57" s="49" t="s">
        <v>71</v>
      </c>
      <c r="N57" s="52">
        <f>+SUM(N58:N60)</f>
        <v>1434052</v>
      </c>
      <c r="O57" s="52">
        <f>+SUM(O58:O60)</f>
        <v>1439112</v>
      </c>
      <c r="P57" s="52">
        <f>+SUM(P58:P60)</f>
        <v>1584963</v>
      </c>
      <c r="Q57" s="52">
        <f>+SUM(Q58:Q60)</f>
        <v>1815475</v>
      </c>
      <c r="R57" s="52">
        <f>+SUM(R58:R60)</f>
        <v>6273602</v>
      </c>
      <c r="S57" s="49" t="s">
        <v>72</v>
      </c>
      <c r="T57" s="48" t="s">
        <v>73</v>
      </c>
    </row>
    <row r="58" spans="1:20" ht="26" x14ac:dyDescent="0.35">
      <c r="A58" s="92"/>
      <c r="B58" s="53"/>
      <c r="C58" s="54"/>
      <c r="D58" s="54"/>
      <c r="E58" s="54"/>
      <c r="F58" s="55"/>
      <c r="G58" s="56"/>
      <c r="H58" s="57"/>
      <c r="I58" s="58"/>
      <c r="J58" s="56"/>
      <c r="K58" s="55"/>
      <c r="L58" s="55"/>
      <c r="M58" s="53" t="s">
        <v>59</v>
      </c>
      <c r="N58" s="59">
        <v>244052</v>
      </c>
      <c r="O58" s="59">
        <v>275779</v>
      </c>
      <c r="P58" s="59">
        <v>311630</v>
      </c>
      <c r="Q58" s="59">
        <v>352142</v>
      </c>
      <c r="R58" s="59">
        <f t="shared" ref="R58:R60" si="3">SUM(N58:Q58)</f>
        <v>1183603</v>
      </c>
      <c r="S58" s="55"/>
      <c r="T58" s="55" t="s">
        <v>74</v>
      </c>
    </row>
    <row r="59" spans="1:20" ht="65" x14ac:dyDescent="0.35">
      <c r="A59" s="92"/>
      <c r="B59" s="53"/>
      <c r="C59" s="54"/>
      <c r="D59" s="54"/>
      <c r="E59" s="54"/>
      <c r="F59" s="55"/>
      <c r="G59" s="56"/>
      <c r="H59" s="57"/>
      <c r="I59" s="58"/>
      <c r="J59" s="56"/>
      <c r="K59" s="55"/>
      <c r="L59" s="55"/>
      <c r="M59" s="55" t="s">
        <v>27</v>
      </c>
      <c r="N59" s="59">
        <f>378000+52000+10000</f>
        <v>440000</v>
      </c>
      <c r="O59" s="59">
        <f>611333+52000</f>
        <v>663333</v>
      </c>
      <c r="P59" s="59">
        <f>611333+52000+10000</f>
        <v>673333</v>
      </c>
      <c r="Q59" s="59">
        <f t="shared" ref="Q59" si="4">611333+52000</f>
        <v>663333</v>
      </c>
      <c r="R59" s="59">
        <f>SUM(N59:Q59)</f>
        <v>2439999</v>
      </c>
      <c r="S59" s="55"/>
      <c r="T59" s="55" t="s">
        <v>75</v>
      </c>
    </row>
    <row r="60" spans="1:20" ht="26" x14ac:dyDescent="0.35">
      <c r="A60" s="93"/>
      <c r="B60" s="53"/>
      <c r="C60" s="53"/>
      <c r="D60" s="53"/>
      <c r="E60" s="53"/>
      <c r="F60" s="55"/>
      <c r="G60" s="55"/>
      <c r="H60" s="57"/>
      <c r="I60" s="73"/>
      <c r="J60" s="55"/>
      <c r="K60" s="55"/>
      <c r="L60" s="55"/>
      <c r="M60" s="55" t="s">
        <v>76</v>
      </c>
      <c r="N60" s="59">
        <v>750000</v>
      </c>
      <c r="O60" s="59">
        <v>500000</v>
      </c>
      <c r="P60" s="59">
        <v>600000</v>
      </c>
      <c r="Q60" s="59">
        <v>800000</v>
      </c>
      <c r="R60" s="59">
        <f t="shared" si="3"/>
        <v>2650000</v>
      </c>
      <c r="S60" s="55"/>
      <c r="T60" s="55" t="s">
        <v>77</v>
      </c>
    </row>
    <row r="62" spans="1:20" s="46" customFormat="1" ht="273" x14ac:dyDescent="0.35">
      <c r="A62" s="94" t="s">
        <v>64</v>
      </c>
      <c r="B62" s="60" t="s">
        <v>26</v>
      </c>
      <c r="C62" s="60" t="s">
        <v>93</v>
      </c>
      <c r="D62" s="60" t="s">
        <v>80</v>
      </c>
      <c r="E62" s="60" t="s">
        <v>81</v>
      </c>
      <c r="F62" s="61" t="s">
        <v>82</v>
      </c>
      <c r="G62" s="61" t="s">
        <v>83</v>
      </c>
      <c r="H62" s="62" t="s">
        <v>84</v>
      </c>
      <c r="I62" s="62" t="s">
        <v>85</v>
      </c>
      <c r="J62" s="63">
        <v>45279</v>
      </c>
      <c r="K62" s="64">
        <v>45305</v>
      </c>
      <c r="L62" s="61" t="s">
        <v>56</v>
      </c>
      <c r="M62" s="61" t="s">
        <v>86</v>
      </c>
      <c r="N62" s="65">
        <f>+N65+N63+N64</f>
        <v>622500</v>
      </c>
      <c r="O62" s="65">
        <f>+O65+O63+O64</f>
        <v>735000</v>
      </c>
      <c r="P62" s="65">
        <f>+P65+P63+P64</f>
        <v>791725</v>
      </c>
      <c r="Q62" s="65">
        <f>+Q65+Q63+Q64</f>
        <v>993224.25</v>
      </c>
      <c r="R62" s="66">
        <f>+SUM(N62:Q62)</f>
        <v>3142449.25</v>
      </c>
      <c r="S62" s="61" t="s">
        <v>72</v>
      </c>
      <c r="T62" s="61" t="s">
        <v>87</v>
      </c>
    </row>
    <row r="63" spans="1:20" s="46" customFormat="1" ht="26" x14ac:dyDescent="0.35">
      <c r="A63" s="94"/>
      <c r="B63" s="60"/>
      <c r="C63" s="60"/>
      <c r="D63" s="60"/>
      <c r="E63" s="60"/>
      <c r="F63" s="60"/>
      <c r="G63" s="60"/>
      <c r="H63" s="67"/>
      <c r="I63" s="67"/>
      <c r="J63" s="67"/>
      <c r="K63" s="67"/>
      <c r="L63" s="68" t="s">
        <v>59</v>
      </c>
      <c r="M63" s="69"/>
      <c r="N63" s="70">
        <v>250000</v>
      </c>
      <c r="O63" s="70">
        <f>282500</f>
        <v>282500</v>
      </c>
      <c r="P63" s="70">
        <v>319225</v>
      </c>
      <c r="Q63" s="70">
        <v>360724.25</v>
      </c>
      <c r="R63" s="70">
        <f>SUM(N63:Q63)</f>
        <v>1212449.25</v>
      </c>
      <c r="S63" s="71"/>
      <c r="T63" s="71" t="s">
        <v>88</v>
      </c>
    </row>
    <row r="64" spans="1:20" s="46" customFormat="1" ht="14" x14ac:dyDescent="0.35">
      <c r="A64" s="94"/>
      <c r="B64" s="60"/>
      <c r="C64" s="60"/>
      <c r="D64" s="60"/>
      <c r="E64" s="60"/>
      <c r="F64" s="60"/>
      <c r="G64" s="60"/>
      <c r="H64" s="67"/>
      <c r="I64" s="67"/>
      <c r="J64" s="67"/>
      <c r="K64" s="67"/>
      <c r="L64" s="68" t="s">
        <v>47</v>
      </c>
      <c r="M64" s="69"/>
      <c r="N64" s="72">
        <f>32500+130000</f>
        <v>162500</v>
      </c>
      <c r="O64" s="72">
        <f>32500+148200</f>
        <v>180700</v>
      </c>
      <c r="P64" s="72">
        <f>32500+168500</f>
        <v>201000</v>
      </c>
      <c r="Q64" s="72">
        <f>32500+192100</f>
        <v>224600</v>
      </c>
      <c r="R64" s="72">
        <f>SUM(N64:Q64)</f>
        <v>768800</v>
      </c>
      <c r="S64" s="71"/>
      <c r="T64" s="71" t="s">
        <v>89</v>
      </c>
    </row>
    <row r="65" spans="1:20" s="46" customFormat="1" ht="65" x14ac:dyDescent="0.35">
      <c r="A65" s="94"/>
      <c r="B65" s="60"/>
      <c r="C65" s="60"/>
      <c r="D65" s="60"/>
      <c r="E65" s="60"/>
      <c r="F65" s="60"/>
      <c r="G65" s="60"/>
      <c r="H65" s="67"/>
      <c r="I65" s="67"/>
      <c r="J65" s="67"/>
      <c r="K65" s="67"/>
      <c r="L65" s="68" t="s">
        <v>62</v>
      </c>
      <c r="M65" s="69"/>
      <c r="N65" s="72">
        <v>210000</v>
      </c>
      <c r="O65" s="72">
        <v>271800</v>
      </c>
      <c r="P65" s="72">
        <v>271500</v>
      </c>
      <c r="Q65" s="72">
        <v>407900</v>
      </c>
      <c r="R65" s="72">
        <f>SUM(N65:Q65)</f>
        <v>1161200</v>
      </c>
      <c r="S65" s="71"/>
      <c r="T65" s="71" t="s">
        <v>90</v>
      </c>
    </row>
  </sheetData>
  <sheetProtection selectLockedCells="1" selectUnlockedCells="1"/>
  <mergeCells count="8">
    <mergeCell ref="A57:A60"/>
    <mergeCell ref="A62:A65"/>
    <mergeCell ref="N36:Q38"/>
    <mergeCell ref="B30:L30"/>
    <mergeCell ref="A33:A38"/>
    <mergeCell ref="A46:A50"/>
    <mergeCell ref="A52:A55"/>
    <mergeCell ref="A40:A41"/>
  </mergeCells>
  <hyperlinks>
    <hyperlink ref="H33" r:id="rId1" xr:uid="{76F9DC1E-BD1C-462A-846D-8A2D0B721F17}"/>
    <hyperlink ref="H52" r:id="rId2" location="MDwMSrOD" display="https://eelnoud.valitsus.ee/main#MDwMSrOD" xr:uid="{2E43DD76-C055-4174-AC66-58421C177D5C}"/>
    <hyperlink ref="H62" r:id="rId3" xr:uid="{D239DCA9-7855-48DF-AE82-AD15651C619F}"/>
    <hyperlink ref="I62" r:id="rId4" xr:uid="{DFBF048A-F71C-4D72-9D29-0924FF4039CE}"/>
  </hyperlinks>
  <pageMargins left="0.7" right="0.7" top="0.75" bottom="0.75" header="0.3" footer="0.3"/>
  <pageSetup paperSize="8" scale="32" orientation="landscape" r:id="rId5"/>
  <customProperties>
    <customPr name="EpmWorksheetKeyString_GUID" r:id="rId6"/>
  </customProperties>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3B15E35A5903A4C881128CF69359E3E" ma:contentTypeVersion="6" ma:contentTypeDescription="Loo uus dokument" ma:contentTypeScope="" ma:versionID="3d77059ba7022aedbe36ba3de9e01043">
  <xsd:schema xmlns:xsd="http://www.w3.org/2001/XMLSchema" xmlns:xs="http://www.w3.org/2001/XMLSchema" xmlns:p="http://schemas.microsoft.com/office/2006/metadata/properties" xmlns:ns2="198b355b-6d6b-4fbf-a905-51c0cceb4cec" xmlns:ns3="162ce944-c951-4a69-b19a-e1d683ee231e" targetNamespace="http://schemas.microsoft.com/office/2006/metadata/properties" ma:root="true" ma:fieldsID="d48abfe911deaca7e7bdaa4b64e62c49" ns2:_="" ns3:_="">
    <xsd:import namespace="198b355b-6d6b-4fbf-a905-51c0cceb4cec"/>
    <xsd:import namespace="162ce944-c951-4a69-b19a-e1d683ee23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8b355b-6d6b-4fbf-a905-51c0cceb4c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2ce944-c951-4a69-b19a-e1d683ee231e"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67FE1E-3796-4593-ACBF-C72D5B6293E5}">
  <ds:schemaRefs>
    <ds:schemaRef ds:uri="http://schemas.microsoft.com/sharepoint/v3/contenttype/forms"/>
  </ds:schemaRefs>
</ds:datastoreItem>
</file>

<file path=customXml/itemProps2.xml><?xml version="1.0" encoding="utf-8"?>
<ds:datastoreItem xmlns:ds="http://schemas.openxmlformats.org/officeDocument/2006/customXml" ds:itemID="{4F8D0FF7-E8D1-43A7-9EFE-666CE1C75AE6}">
  <ds:schemaRefs>
    <ds:schemaRef ds:uri="162ce944-c951-4a69-b19a-e1d683ee231e"/>
    <ds:schemaRef ds:uri="http://schemas.microsoft.com/office/2006/metadata/properties"/>
    <ds:schemaRef ds:uri="http://purl.org/dc/dcmitype/"/>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198b355b-6d6b-4fbf-a905-51c0cceb4cec"/>
  </ds:schemaRefs>
</ds:datastoreItem>
</file>

<file path=customXml/itemProps3.xml><?xml version="1.0" encoding="utf-8"?>
<ds:datastoreItem xmlns:ds="http://schemas.openxmlformats.org/officeDocument/2006/customXml" ds:itemID="{52370B7E-3D47-4120-AC2C-23C17C8F8A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8b355b-6d6b-4fbf-a905-51c0cceb4cec"/>
    <ds:schemaRef ds:uri="162ce944-c951-4a69-b19a-e1d683ee23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(Õigusaktidest tulenevad)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Regina Vällik</dc:creator>
  <cp:keywords/>
  <dc:description/>
  <cp:lastModifiedBy>Kristi Mikiver</cp:lastModifiedBy>
  <cp:revision/>
  <cp:lastPrinted>2024-05-29T10:49:26Z</cp:lastPrinted>
  <dcterms:created xsi:type="dcterms:W3CDTF">2020-07-01T09:13:12Z</dcterms:created>
  <dcterms:modified xsi:type="dcterms:W3CDTF">2024-06-03T05:44:11Z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0x010100F3B15E35A5903A4C881128CF69359E3E</vt:lpwstr>
  </property>
  <property fmtid="{D5CDD505-2E9C-101B-9397-08002B2CF9AE}" pid="3" name="MediaServiceImageTags">
    <vt:lpwstr/>
  </property>
</Properties>
</file>