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Kreutzwaldi 5/Lepingute muudatused/SIM/"/>
    </mc:Choice>
  </mc:AlternateContent>
  <xr:revisionPtr revIDLastSave="46" documentId="13_ncr:1_{52ADFCEC-411A-46B6-8A95-D982F462D820}" xr6:coauthVersionLast="47" xr6:coauthVersionMax="47" xr10:uidLastSave="{FC0672D1-F34B-496C-B84F-1C58066E9958}"/>
  <workbookProtection workbookAlgorithmName="SHA-512" workbookHashValue="dbQtBBJiSrtGtWlaNdpJ2hTFTejzXmow0tiLwJSAXsxMUK6NbQimZAl8YmExvO+8WLGFOd9VzX/4XsurTL/KWA==" workbookSaltValue="/U4XpdtjrbXpQDzeWWsM2w==" workbookSpinCount="100000" lockStructure="1"/>
  <bookViews>
    <workbookView xWindow="28680" yWindow="-21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Aadress">#REF!</definedName>
    <definedName name="aadress_asukoha_analüüs">#REF!</definedName>
    <definedName name="aadress_asukohahinnang">#REF!</definedName>
    <definedName name="aeg">OFFSET('[1]Graafiku jaoks'!$B$1,0,'[1]Graafiku jaoks'!$D$17,1,'[1]Graafiku jaoks'!$D$20)</definedName>
    <definedName name="alge">OFFSET('[1]Graafiku jaoks'!$B$3,0,'[1]Graafiku jaoks'!$D$17,1,'[1]Graafiku jaoks'!$D$20)</definedName>
    <definedName name="ALL">#REF!</definedName>
    <definedName name="andmed">[2]hinnad!$F$3:$BQ$32</definedName>
    <definedName name="andmed_kogemus">[2]arendaja_haldaja_kogemus!$B$2:$P$16</definedName>
    <definedName name="andmed_ruumide_sobivus">[2]üürniku_hinnangud!$F$2:$L$31</definedName>
    <definedName name="brutopind">#REF!</definedName>
    <definedName name="disk.määr">[2]algandmed!$B$1</definedName>
    <definedName name="eelarve_kokku">#REF!</definedName>
    <definedName name="erikülgsednurkterased">#REF!</definedName>
    <definedName name="erikülgsednurkterased140">#REF!</definedName>
    <definedName name="erikülgsednurkterased70">#REF!</definedName>
    <definedName name="Etapp">#REF!</definedName>
    <definedName name="fi">#REF!</definedName>
    <definedName name="fiboseinad">#REF!</definedName>
    <definedName name="HEA">#REF!</definedName>
    <definedName name="HEB">#REF!</definedName>
    <definedName name="hind">[3]platsikulud!$C$2</definedName>
    <definedName name="hinnang_asukoha_analüüs">#REF!</definedName>
    <definedName name="IPE">#REF!</definedName>
    <definedName name="karkass">#REF!</definedName>
    <definedName name="karkassilisa">#REF!</definedName>
    <definedName name="katus">#REF!</definedName>
    <definedName name="kehtiv_IRR">[4]MUDEL!$BA$1</definedName>
    <definedName name="kestvus">[3]platsikulud!$C$3</definedName>
    <definedName name="kestvus2">[3]platsikulud!$G$7</definedName>
    <definedName name="kipsilisa">#REF!</definedName>
    <definedName name="kipsvaheseinad">#REF!</definedName>
    <definedName name="kor_1">OFFSET('[1]Graafiku jaoks'!$B$4,0,'[1]Graafiku jaoks'!$D$17,1,'[1]Graafiku jaoks'!$D$20)</definedName>
    <definedName name="kor_2">OFFSET('[1]Graafiku jaoks'!$B$5,0,'[1]Graafiku jaoks'!$D$17,1,'[1]Graafiku jaoks'!$D$20)</definedName>
    <definedName name="kor_3">OFFSET('[1]Graafiku jaoks'!$B$6,0,'[1]Graafiku jaoks'!$D$17,1,'[1]Graafiku jaoks'!$D$20)</definedName>
    <definedName name="kor_4">OFFSET('[1]Graafiku jaoks'!$B$7,0,'[1]Graafiku jaoks'!$D$17,1,'[1]Graafiku jaoks'!$D$20)</definedName>
    <definedName name="kor_5">OFFSET('[1]Graafiku jaoks'!$B$8,0,'[1]Graafiku jaoks'!$D$17,1,'[1]Graafiku jaoks'!$D$20)</definedName>
    <definedName name="kor_6">OFFSET('[1]Graafiku jaoks'!$B$9,0,'[1]Graafiku jaoks'!$D$17,1,'[1]Graafiku jaoks'!$D$20)</definedName>
    <definedName name="Kuupäev">[5]Koostamine!$C$2</definedName>
    <definedName name="LISA">#REF!</definedName>
    <definedName name="lisakatuslagi">#REF!</definedName>
    <definedName name="ltasu">#REF!</definedName>
    <definedName name="Maksumus">[6]Absoluutaadr1!#REF!</definedName>
    <definedName name="maksuvaba">#REF!</definedName>
    <definedName name="max.parkimiskoha_maksumus">[2]algandmed!$B$2</definedName>
    <definedName name="mullatööd">#REF!</definedName>
    <definedName name="nelikanttoru">#REF!</definedName>
    <definedName name="nelikanttoru150">#REF!</definedName>
    <definedName name="nelikanttoru30">#REF!</definedName>
    <definedName name="Number">[5]Koostamine!$G$1</definedName>
    <definedName name="objekt">[2]hinnad!$E$3:$E$32</definedName>
    <definedName name="objekt_ruumide_sobivus">[2]üürniku_hinnangud!$E$2:$E$31</definedName>
    <definedName name="objekti_aadress">#REF!</definedName>
    <definedName name="pakkujad_kogemus">[2]arendaja_haldaja_kogemus!$A$2:$A$16</definedName>
    <definedName name="paneelsein">#REF!</definedName>
    <definedName name="paneelsein3">'[7]muld,vund'!#REF!</definedName>
    <definedName name="pealkirjad">[2]hinnad!$F$2:$BQ$2</definedName>
    <definedName name="pealkirjad_kogemus">[2]arendaja_haldaja_kogemus!$B$1:$P$1</definedName>
    <definedName name="pealkirjad_ruumide_sobivus">[2]üürniku_hinnangud!$F$1:$L$1</definedName>
    <definedName name="Periood">#REF!</definedName>
    <definedName name="plekkkatus">#REF!</definedName>
    <definedName name="plekksein">#REF!</definedName>
    <definedName name="pr_list">OFFSET([1]Kulud_ja_investeeringud!$L$4,0,0,[1]Kulud_ja_investeeringud!$N$1-4,1)</definedName>
    <definedName name="pr_reg">OFFSET([1]pr_reg!$X$1,0,0,[1]pr_reg!$W$1+1,1)</definedName>
    <definedName name="prognoos_ilma_meeskonna_ja_yldkuludeta">#REF!</definedName>
    <definedName name="prognoos_ilma_yldkuludeta">#REF!</definedName>
    <definedName name="prognoos_ilma_yldkuludeta_kokku_rahavoos">#REF!</definedName>
    <definedName name="prognoos_kokku">#REF!</definedName>
    <definedName name="prognoos_kokku_koos_sissevool">#REF!</definedName>
    <definedName name="prognoosi_muutmise_aeg">#REF!</definedName>
    <definedName name="prognoosi_periood">#REF!</definedName>
    <definedName name="projekti_nimi">#REF!</definedName>
    <definedName name="projekti_nr">#REF!</definedName>
    <definedName name="protsent">#REF!</definedName>
    <definedName name="punktid_asukohahinnang">#REF!</definedName>
    <definedName name="põrand">#REF!</definedName>
    <definedName name="Reserv">#REF!</definedName>
    <definedName name="seinad">#REF!</definedName>
    <definedName name="seintelisa">#REF!</definedName>
    <definedName name="siseviimistlus">#REF!</definedName>
    <definedName name="sissevool">#REF!</definedName>
    <definedName name="SOTS">#REF!</definedName>
    <definedName name="suletud_netopind">#REF!</definedName>
    <definedName name="Tabel">#REF!</definedName>
    <definedName name="tala">#REF!</definedName>
    <definedName name="TASU">#REF!</definedName>
    <definedName name="teg">OFFSET('[1]Graafiku jaoks'!$B$2,0,'[1]Graafiku jaoks'!$D$17,1,'[1]Graafiku jaoks'!$D$20)</definedName>
    <definedName name="Tehnoloog">[5]Koostamine!$D$3</definedName>
    <definedName name="Tellija">[5]Koostamine!$G$2</definedName>
    <definedName name="tellisseinad">#REF!</definedName>
    <definedName name="terastalad">#REF!</definedName>
    <definedName name="Toode">[5]Koostamine!$G$3</definedName>
    <definedName name="TRANS">#REF!</definedName>
    <definedName name="Uus">#REF!</definedName>
    <definedName name="v">#REF!</definedName>
    <definedName name="vahelagi">#REF!</definedName>
    <definedName name="Veel">#REF!</definedName>
    <definedName name="vundamendilisa">#REF!</definedName>
    <definedName name="vundament">#REF!</definedName>
    <definedName name="vundamentlisa">#REF!</definedName>
    <definedName name="võrdkülgsednurkterased">#REF!</definedName>
    <definedName name="võrdkülgsednurkterased50">#REF!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O3" i="1"/>
  <c r="P3" i="1"/>
  <c r="AW13" i="11" l="1"/>
  <c r="AD2" i="11"/>
  <c r="Q3" i="1"/>
  <c r="AW14" i="11" l="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N43" i="11"/>
  <c r="AN60" i="11"/>
  <c r="AT62" i="11"/>
  <c r="AK62" i="11"/>
  <c r="AK68" i="11"/>
  <c r="AF71" i="11"/>
  <c r="AO77" i="11"/>
  <c r="AL78" i="11"/>
  <c r="AO80" i="11"/>
  <c r="AR82" i="11"/>
  <c r="AE84" i="11"/>
  <c r="AR86" i="11"/>
  <c r="AU92" i="11"/>
  <c r="AG92" i="11"/>
  <c r="AQ38" i="11"/>
  <c r="AC39"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K35" i="11"/>
  <c r="AR56" i="11"/>
  <c r="AP64" i="11"/>
  <c r="AD64" i="11"/>
  <c r="AL64" i="11"/>
  <c r="AN66" i="11"/>
  <c r="AJ66" i="11"/>
  <c r="AC66" i="11"/>
  <c r="AL66" i="11"/>
  <c r="AT66" i="11"/>
  <c r="AM66" i="11"/>
  <c r="AK72" i="11"/>
  <c r="AQ72" i="11"/>
  <c r="AT72" i="11"/>
  <c r="AJ72" i="11"/>
  <c r="AO72" i="11"/>
  <c r="AD78" i="11"/>
  <c r="AG81"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I38"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T35" i="11"/>
  <c r="AF35" i="11"/>
  <c r="AU36" i="11"/>
  <c r="AI36" i="11"/>
  <c r="AI37" i="11"/>
  <c r="AF37" i="11"/>
  <c r="AT38" i="11"/>
  <c r="AF38" i="11"/>
  <c r="AJ39" i="11"/>
  <c r="AQ39" i="11"/>
  <c r="AP39"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K36" i="11"/>
  <c r="AC37" i="11"/>
  <c r="AU39" i="11"/>
  <c r="AD56" i="11"/>
  <c r="AS56" i="11"/>
  <c r="AC56" i="11"/>
  <c r="AO57" i="11"/>
  <c r="AD58" i="11"/>
  <c r="AJ58" i="11"/>
  <c r="AQ59" i="11"/>
  <c r="AF61" i="11"/>
  <c r="AL61" i="11"/>
  <c r="AM61" i="11"/>
  <c r="AP62" i="11"/>
  <c r="AT64" i="11"/>
  <c r="AJ65" i="11"/>
  <c r="AK65" i="11"/>
  <c r="AQ66"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Z9" i="11" l="1"/>
  <c r="AZ7" i="11"/>
  <c r="AZ8"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G22" i="11"/>
  <c r="AQ27" i="11"/>
  <c r="AO25" i="11"/>
  <c r="AF24" i="11"/>
  <c r="AF30" i="11"/>
  <c r="AQ16" i="11"/>
  <c r="AN25" i="11"/>
  <c r="AE4" i="11"/>
  <c r="AT4" i="11"/>
  <c r="AO15" i="11"/>
  <c r="AS32" i="11"/>
  <c r="AI18" i="11"/>
  <c r="AT22" i="11"/>
  <c r="AQ31" i="11"/>
  <c r="AR24" i="11"/>
  <c r="AL22" i="11"/>
  <c r="AT30" i="11"/>
  <c r="AL30" i="11"/>
  <c r="AP30" i="11"/>
  <c r="AC31" i="11"/>
  <c r="AE18" i="11"/>
  <c r="AQ18" i="11"/>
  <c r="AF18" i="11"/>
  <c r="AC18" i="11"/>
  <c r="AS18" i="11"/>
  <c r="AK30" i="11"/>
  <c r="AN15" i="11"/>
  <c r="AF15" i="11"/>
  <c r="AR23" i="11"/>
  <c r="AD8" i="11"/>
  <c r="AG31" i="11"/>
  <c r="AC23" i="11"/>
  <c r="AO27" i="11"/>
  <c r="AE8" i="11"/>
  <c r="AI31" i="11"/>
  <c r="AR31" i="11"/>
  <c r="AP17" i="11"/>
  <c r="AL25" i="11"/>
  <c r="AJ4" i="11"/>
  <c r="AQ4" i="11"/>
  <c r="AG16" i="11"/>
  <c r="AS24" i="11"/>
  <c r="AO32" i="11"/>
  <c r="AL32" i="11"/>
  <c r="AM22" i="11"/>
  <c r="AL23" i="11"/>
  <c r="AF27" i="11"/>
  <c r="AD27" i="11"/>
  <c r="AN31" i="11"/>
  <c r="AO17" i="11"/>
  <c r="AG25" i="11"/>
  <c r="AC24" i="11"/>
  <c r="AI24" i="11"/>
  <c r="AR32" i="11"/>
  <c r="AC32" i="11"/>
  <c r="AO30" i="11"/>
  <c r="AR15" i="11"/>
  <c r="AI8" i="11"/>
  <c r="AO8" i="11"/>
  <c r="AH17" i="11"/>
  <c r="AH22" i="11"/>
  <c r="AQ22" i="11"/>
  <c r="AU8" i="11"/>
  <c r="AG8" i="11"/>
  <c r="AL8" i="11"/>
  <c r="AJ22" i="11"/>
  <c r="AP22" i="11"/>
  <c r="AS22" i="11"/>
  <c r="AR30" i="11"/>
  <c r="AG30" i="11"/>
  <c r="AK15" i="11"/>
  <c r="AP23" i="11"/>
  <c r="AN23" i="11"/>
  <c r="AM23" i="11"/>
  <c r="AG23" i="11"/>
  <c r="AM27" i="11"/>
  <c r="AU27" i="11"/>
  <c r="AG27" i="11"/>
  <c r="AN27" i="11"/>
  <c r="AP27" i="11"/>
  <c r="AM8" i="11"/>
  <c r="AN8"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H31" i="11"/>
  <c r="AS31" i="11"/>
  <c r="AU17" i="11"/>
  <c r="AC16" i="11"/>
  <c r="AF16" i="11"/>
  <c r="AN24" i="11"/>
  <c r="AM2" i="11"/>
  <c r="AC2" i="11"/>
  <c r="M2" i="11"/>
  <c r="M87" i="11" s="1"/>
  <c r="N2" i="11"/>
  <c r="N87" i="11" s="1"/>
  <c r="O2" i="11"/>
  <c r="O87" i="11" s="1"/>
  <c r="P2" i="11"/>
  <c r="P87" i="11" s="1"/>
  <c r="Q2" i="11"/>
  <c r="Q87" i="11" s="1"/>
  <c r="L2" i="11"/>
  <c r="L87" i="11" s="1"/>
  <c r="K2" i="11"/>
  <c r="K87" i="11" s="1"/>
  <c r="R2" i="11"/>
  <c r="R87" i="11" s="1"/>
  <c r="J2" i="11"/>
  <c r="J87" i="11" s="1"/>
  <c r="S2" i="11"/>
  <c r="S87" i="11" s="1"/>
  <c r="T2" i="11"/>
  <c r="T87"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R20" i="11" l="1"/>
  <c r="R34" i="11"/>
  <c r="P20" i="11"/>
  <c r="P34" i="11"/>
  <c r="T20" i="11"/>
  <c r="T34" i="11"/>
  <c r="K20" i="11"/>
  <c r="K34" i="11"/>
  <c r="O20" i="11"/>
  <c r="O34" i="11"/>
  <c r="J20" i="11"/>
  <c r="J34" i="11"/>
  <c r="Q20" i="11"/>
  <c r="Q34" i="11"/>
  <c r="M20" i="11"/>
  <c r="M34" i="11"/>
  <c r="S20" i="11"/>
  <c r="S34" i="11"/>
  <c r="L20" i="11"/>
  <c r="L34" i="11"/>
  <c r="N20" i="11"/>
  <c r="N34" i="11"/>
  <c r="AZ10"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87"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1" i="11" l="1"/>
  <c r="U20" i="11"/>
  <c r="U34"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87" i="11" s="1"/>
  <c r="E93" i="4"/>
  <c r="E92" i="4"/>
  <c r="E94" i="4"/>
  <c r="E87" i="4"/>
  <c r="E85" i="4"/>
  <c r="E88" i="4"/>
  <c r="E91" i="4"/>
  <c r="E89" i="4"/>
  <c r="AB3" i="1"/>
  <c r="AZ12" i="11" l="1"/>
  <c r="AZ13" i="11" s="1"/>
  <c r="V20" i="11"/>
  <c r="V34"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87" i="11" s="1"/>
  <c r="E99" i="4"/>
  <c r="E101" i="4"/>
  <c r="E104" i="4"/>
  <c r="E97" i="4"/>
  <c r="E102" i="4"/>
  <c r="E98" i="4"/>
  <c r="E95" i="4"/>
  <c r="E103" i="4"/>
  <c r="B12" i="9"/>
  <c r="B18" i="9"/>
  <c r="AC3" i="1"/>
  <c r="W20" i="11" l="1"/>
  <c r="W3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87" i="11" s="1"/>
  <c r="E111" i="4"/>
  <c r="E114" i="4"/>
  <c r="E108" i="4"/>
  <c r="E113" i="4"/>
  <c r="E107" i="4"/>
  <c r="E105" i="4"/>
  <c r="E112" i="4"/>
  <c r="E109" i="4"/>
  <c r="C11" i="4"/>
  <c r="C2" i="4"/>
  <c r="I2" i="4" s="1"/>
  <c r="D1" i="4"/>
  <c r="AD3" i="1"/>
  <c r="X20" i="11" l="1"/>
  <c r="X34"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87" i="11" s="1"/>
  <c r="E115" i="4"/>
  <c r="E121" i="4"/>
  <c r="E119" i="4"/>
  <c r="E118" i="4"/>
  <c r="E124" i="4"/>
  <c r="E117" i="4"/>
  <c r="E123" i="4"/>
  <c r="E122" i="4"/>
  <c r="G11" i="4"/>
  <c r="F11" i="4"/>
  <c r="D11" i="4"/>
  <c r="G2" i="4"/>
  <c r="F2" i="4"/>
  <c r="C21" i="4"/>
  <c r="C3" i="4"/>
  <c r="C12" i="4"/>
  <c r="AE3" i="1"/>
  <c r="Y20" i="11" l="1"/>
  <c r="Y34" i="11"/>
  <c r="AY11"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87" i="11" s="1"/>
  <c r="E127" i="4"/>
  <c r="E133" i="4"/>
  <c r="E129" i="4"/>
  <c r="E131" i="4"/>
  <c r="E132" i="4"/>
  <c r="E128" i="4"/>
  <c r="E134" i="4"/>
  <c r="E125" i="4"/>
  <c r="G21" i="4"/>
  <c r="D21" i="4"/>
  <c r="F21" i="4"/>
  <c r="G3" i="4"/>
  <c r="F3" i="4"/>
  <c r="G12" i="4"/>
  <c r="F12" i="4"/>
  <c r="C31" i="4"/>
  <c r="C22" i="4"/>
  <c r="C13" i="4"/>
  <c r="C4" i="4"/>
  <c r="I4" i="4" s="1"/>
  <c r="AF3" i="1"/>
  <c r="AY12" i="11" l="1"/>
  <c r="BA7" i="11"/>
  <c r="BA6" i="11"/>
  <c r="Z20" i="11"/>
  <c r="Z34" i="11"/>
  <c r="BA4"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87"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BA11" i="11" l="1"/>
  <c r="BA9" i="11"/>
  <c r="AY13" i="11"/>
  <c r="BA3" i="11"/>
  <c r="BA10" i="11"/>
  <c r="BA5" i="11"/>
  <c r="BA8" i="11"/>
  <c r="BA12" i="11"/>
  <c r="AA20" i="11"/>
  <c r="AA3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AB87" i="11" s="1"/>
  <c r="E151" i="4"/>
  <c r="E148" i="4"/>
  <c r="E145" i="4"/>
  <c r="E154" i="4"/>
  <c r="E153" i="4"/>
  <c r="E147" i="4"/>
  <c r="E149" i="4"/>
  <c r="E152" i="4"/>
  <c r="G6" i="4"/>
  <c r="G14" i="4"/>
  <c r="F14" i="4"/>
  <c r="G32" i="4"/>
  <c r="F32" i="4"/>
  <c r="G5" i="4"/>
  <c r="F5" i="4"/>
  <c r="G41" i="4"/>
  <c r="D41" i="4"/>
  <c r="F41" i="4"/>
  <c r="G23" i="4"/>
  <c r="F23" i="4"/>
  <c r="C51" i="4"/>
  <c r="C42" i="4"/>
  <c r="C24" i="4"/>
  <c r="C15" i="4"/>
  <c r="C33" i="4"/>
  <c r="BA13" i="11" l="1"/>
  <c r="AU87" i="11"/>
  <c r="AG87" i="11"/>
  <c r="AI87" i="11"/>
  <c r="AD87" i="11"/>
  <c r="AK87" i="11"/>
  <c r="AE87" i="11"/>
  <c r="AH87" i="11"/>
  <c r="AF87" i="11"/>
  <c r="AC87" i="11"/>
  <c r="AL87" i="11"/>
  <c r="AJ87" i="11"/>
  <c r="AM87" i="11"/>
  <c r="AN87" i="11"/>
  <c r="AO87" i="11"/>
  <c r="AP87" i="11"/>
  <c r="AS87" i="11"/>
  <c r="AQ87" i="11"/>
  <c r="AT87" i="11"/>
  <c r="AR87" i="11"/>
  <c r="AB20" i="11"/>
  <c r="AR20" i="11" s="1"/>
  <c r="AB34"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20" i="11" l="1"/>
  <c r="AP20" i="11"/>
  <c r="AG20" i="11"/>
  <c r="AJ20" i="11"/>
  <c r="AE20" i="11"/>
  <c r="AF20" i="11"/>
  <c r="AI20" i="11"/>
  <c r="AH20" i="11"/>
  <c r="AO20" i="11"/>
  <c r="AC20" i="11"/>
  <c r="AK20" i="11"/>
  <c r="AD20" i="11"/>
  <c r="AS20" i="11"/>
  <c r="AN20" i="11"/>
  <c r="AM20" i="11"/>
  <c r="AL20" i="11"/>
  <c r="AT20" i="11"/>
  <c r="AU20" i="11"/>
  <c r="AU34" i="11"/>
  <c r="AE34" i="11"/>
  <c r="AM34" i="11"/>
  <c r="AJ34" i="11"/>
  <c r="AK34" i="11"/>
  <c r="AC34" i="11"/>
  <c r="AH34" i="11"/>
  <c r="AG34" i="11"/>
  <c r="AN34" i="11"/>
  <c r="AF34" i="11"/>
  <c r="AI34" i="11"/>
  <c r="AL34" i="11"/>
  <c r="AD34" i="11"/>
  <c r="AO34" i="11"/>
  <c r="AP34" i="11"/>
  <c r="AQ34" i="11"/>
  <c r="AR34" i="11"/>
  <c r="AT34" i="11"/>
  <c r="AS34"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I38" i="4" s="1"/>
  <c r="G20" i="4"/>
  <c r="F20" i="4"/>
  <c r="AZ34" i="11"/>
  <c r="BA34" i="11"/>
  <c r="BC5" i="11"/>
  <c r="BC9" i="11"/>
  <c r="I35" i="4"/>
  <c r="AY34" i="11"/>
  <c r="BB34" i="11"/>
  <c r="AW35" i="11"/>
  <c r="BC34" i="11"/>
  <c r="I34" i="4"/>
  <c r="I29" i="4"/>
  <c r="I31" i="4"/>
  <c r="I36"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I33" i="4" l="1"/>
  <c r="I32" i="4"/>
  <c r="I37" i="4"/>
  <c r="C40" i="4"/>
  <c r="G30" i="4"/>
  <c r="F30" i="4"/>
  <c r="BC6"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1" i="11"/>
  <c r="BC11" i="11" l="1"/>
  <c r="C50" i="4"/>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2" i="11"/>
  <c r="BC12" i="11" l="1"/>
  <c r="BB13" i="1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C13" i="11" l="1"/>
  <c r="G60" i="4"/>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3" i="11" s="1"/>
  <c r="BC47" i="11"/>
  <c r="AY47" i="11"/>
  <c r="BB47"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<sst xmlns="http://schemas.openxmlformats.org/spreadsheetml/2006/main" count="1448" uniqueCount="271">
  <si>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</si>
  <si>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</si>
  <si>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</si>
  <si>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</si>
  <si>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</si>
  <si>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</si>
  <si>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</si>
  <si>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</si>
  <si>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</si>
  <si>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</si>
  <si>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Eesti Geoloogiateenistus</t>
  </si>
  <si>
    <t>RAKVKREUTZWAL_13</t>
  </si>
  <si>
    <t>Lääne-Viru Omavalitsuste liit</t>
  </si>
  <si>
    <t>RAKVKREUTZWAL_07</t>
  </si>
  <si>
    <t>Siseministeerium</t>
  </si>
  <si>
    <t>RAKVKREUTZWAL_16</t>
  </si>
  <si>
    <t xml:space="preserve">MUINSUSKAITSEAMET  </t>
  </si>
  <si>
    <t>RAKVKREUTZWAL_05</t>
  </si>
  <si>
    <t xml:space="preserve">Rahvakultuuri Keskus    </t>
  </si>
  <si>
    <t xml:space="preserve">RAKVKREUTZWAL_11    </t>
  </si>
  <si>
    <t>SA Lääne-Viru Arenduskeskus</t>
  </si>
  <si>
    <t>RAKVKREUTZWAL_03</t>
  </si>
  <si>
    <t>Rahandusministeerium</t>
  </si>
  <si>
    <t>RAKVKREUTZWAL_14</t>
  </si>
  <si>
    <t>Eesti Taimekasvatuse Instituut</t>
  </si>
  <si>
    <t>RAKVKREUTZWAL_20</t>
  </si>
  <si>
    <t>Ettevõtluse Arendamise Sihtasutus</t>
  </si>
  <si>
    <t>RAKVKREUTZWAL_21</t>
  </si>
  <si>
    <t>Hoone nimetus:</t>
  </si>
  <si>
    <t>Lääne-Viru maavalitsus</t>
  </si>
  <si>
    <t>Aadress:</t>
  </si>
  <si>
    <t>F.R. Kreutzwaldi tn 5</t>
  </si>
  <si>
    <t>Korruselisus:</t>
  </si>
  <si>
    <t>02</t>
  </si>
  <si>
    <t>Lisakorrused:</t>
  </si>
  <si>
    <t>00</t>
  </si>
  <si>
    <t>Töö number:</t>
  </si>
  <si>
    <t>293-13-10-8</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</si>
  <si>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</si>
  <si>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</si>
  <si>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</si>
  <si>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</si>
  <si>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</si>
  <si>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</si>
  <si>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</si>
  <si>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</si>
  <si>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</si>
  <si>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</si>
  <si>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</si>
  <si>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</si>
  <si>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</si>
  <si>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</si>
  <si>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</si>
  <si>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</si>
  <si>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</si>
  <si>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</si>
  <si>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</si>
  <si>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</si>
  <si>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</si>
  <si>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Korrus</t>
  </si>
  <si>
    <t>Ruumi nr</t>
  </si>
  <si>
    <t>Kategooria</t>
  </si>
  <si>
    <t>Ruumi nimetus</t>
  </si>
  <si>
    <t>Ruumi tüüp (TALO Tüüpruumide nimestik)</t>
  </si>
  <si>
    <t>Netopind (m2)</t>
  </si>
  <si>
    <t>Suletud netopind (m2)</t>
  </si>
  <si>
    <t>Märkused (kirjeldus)</t>
  </si>
  <si>
    <t>Ruumi tüüp AFM</t>
  </si>
  <si>
    <t>Jaotus</t>
  </si>
  <si>
    <t>Jaotus ENG</t>
  </si>
  <si>
    <t>ÜÜRITAV PIND</t>
  </si>
  <si>
    <t>Koridor</t>
  </si>
  <si>
    <t>91 Horisontaalliiklusruumid</t>
  </si>
  <si>
    <t>Aktiivne vakantsus</t>
  </si>
  <si>
    <t>Abiruum</t>
  </si>
  <si>
    <t>23 Äriruumide abiruumid</t>
  </si>
  <si>
    <t>VERTIKAALSETE ÜHENDUSTEEDE PIND</t>
  </si>
  <si>
    <t>Trepp/Trepikoda</t>
  </si>
  <si>
    <t>92 Vertikaalliiklusruumid</t>
  </si>
  <si>
    <t>TEHNOPIND</t>
  </si>
  <si>
    <t>Sideruum/Nõrkvool</t>
  </si>
  <si>
    <t>97 Elektrotehnilised ruumid</t>
  </si>
  <si>
    <t>Arhiiv</t>
  </si>
  <si>
    <t>53 Arhiivid</t>
  </si>
  <si>
    <t>Ühiskasutuses korruse pind</t>
  </si>
  <si>
    <t>Eesruum</t>
  </si>
  <si>
    <t>01</t>
  </si>
  <si>
    <t>Ühiskasutuses muu pind (muu)</t>
  </si>
  <si>
    <t>Kabinet/Büroo</t>
  </si>
  <si>
    <t>21 Bürooruumid</t>
  </si>
  <si>
    <t>Klassiruum</t>
  </si>
  <si>
    <t>31 Klassiruumid</t>
  </si>
  <si>
    <t>Pesuruum</t>
  </si>
  <si>
    <t>72 Pesuruumid</t>
  </si>
  <si>
    <t>WC</t>
  </si>
  <si>
    <t>73 WC-ruumid</t>
  </si>
  <si>
    <t>Ühiskasutuses muu pind (hoone)</t>
  </si>
  <si>
    <t>Ühiskasutuses muu pind (korrus)</t>
  </si>
  <si>
    <t>Server</t>
  </si>
  <si>
    <t>Saal</t>
  </si>
  <si>
    <t>33 Loengusaalid</t>
  </si>
  <si>
    <t>Puhkeruum</t>
  </si>
  <si>
    <t>48 Puhke- ja huvialaruumid</t>
  </si>
  <si>
    <t>79A</t>
  </si>
  <si>
    <t>Nõupidamise ruum</t>
  </si>
  <si>
    <t>Hoiuruum/Ladu</t>
  </si>
  <si>
    <t>52 Laod</t>
  </si>
  <si>
    <t>Koristus- ja hooldusruum</t>
  </si>
  <si>
    <t>86 Koristus- ja hooldusruumid</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</si>
  <si>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</si>
  <si>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</si>
  <si>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</si>
  <si>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</si>
  <si>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</si>
  <si>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</si>
  <si>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</si>
  <si>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</si>
  <si>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</si>
  <si>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</si>
  <si>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</si>
  <si>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</si>
  <si>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</si>
  <si>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</si>
  <si>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</si>
  <si>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</si>
  <si>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</si>
  <si>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</si>
  <si>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</si>
  <si>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</si>
  <si>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</si>
  <si>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</si>
  <si>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</si>
  <si>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</si>
  <si>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</si>
  <si>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</si>
  <si>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</si>
  <si>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</si>
  <si>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</si>
  <si>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</si>
  <si>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</si>
  <si>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</si>
  <si>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</si>
  <si>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</si>
  <si>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</si>
  <si>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</si>
  <si>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</si>
  <si>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</si>
  <si>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</si>
  <si>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</si>
  <si>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</si>
  <si>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</si>
  <si>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</si>
  <si>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</si>
  <si>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</si>
  <si>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</si>
  <si>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</si>
  <si>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</si>
  <si>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</si>
  <si>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</si>
  <si>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</si>
  <si>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</si>
  <si>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</si>
  <si>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</si>
  <si>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</si>
  <si>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</si>
  <si>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</si>
  <si>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</si>
  <si>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</si>
  <si>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</si>
  <si>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</si>
  <si>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</si>
  <si>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</si>
  <si>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</si>
  <si>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</si>
  <si>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</si>
  <si>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</si>
  <si>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</si>
  <si>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</si>
  <si>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</si>
  <si>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</si>
  <si>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</si>
  <si>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</si>
  <si>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</si>
  <si>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</si>
  <si>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</si>
  <si>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</si>
  <si>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</si>
  <si>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</si>
  <si>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</si>
  <si>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</si>
  <si>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</si>
  <si>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</si>
  <si>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</si>
  <si>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</si>
  <si>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</si>
  <si>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Näitusesaal/Muuseum</t>
  </si>
  <si>
    <t>46 Kultuuriasutuste ruumid</t>
  </si>
  <si>
    <t>Ooteruum/Teenindusruum</t>
  </si>
  <si>
    <t>84 Avalikud teenindusruumid</t>
  </si>
  <si>
    <t>Parkla</t>
  </si>
  <si>
    <t>89 Liigitamata ühisruumid</t>
  </si>
  <si>
    <t>75 Puhketoad</t>
  </si>
  <si>
    <t>Pööning/Katusealune</t>
  </si>
  <si>
    <t>Raamatukogu</t>
  </si>
  <si>
    <t>39 Liigitamata õpperuumid</t>
  </si>
  <si>
    <t>Relvaruum</t>
  </si>
  <si>
    <t>Riietusruum</t>
  </si>
  <si>
    <t>71 Riietusruumid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</si>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</sst>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0"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9"/>
      <color theme="1"/>
      <name val="Calibri"/>
      <family val="2"/>
      <charset val="186"/>
      <scheme val="minor"/>
    </font>
    <font>
      <sz val="11"/>
      <color rgb="FF000000"/>
      <name val="Calibri"/>
      <family val="2"/>
    </font>
    <font>
      <sz val="10"/>
      <name val="Arial"/>
      <family val="2"/>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17" fillId="0" borderId="0"/>
    <xf numFmtId="0" fontId="18" fillId="0" borderId="0"/>
    <xf numFmtId="0" fontId="19" fillId="0" borderId="0">
      <alignment vertical="center"/>
    </xf>
  </cellStyleXfs>
  <cellXfs count="6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10" fontId="0" fillId="0" borderId="0" xfId="0" applyNumberFormat="1" applyProtection="1">
      <protection hidden="1"/>
    </xf>
    <xf numFmtId="2" fontId="0" fillId="0" borderId="0" xfId="0" applyNumberFormat="1" applyProtection="1">
      <protection hidden="1"/>
    </xf>
    <xf numFmtId="164" fontId="5" fillId="0" borderId="0" xfId="0" applyNumberFormat="1" applyFont="1" applyAlignment="1" applyProtection="1">
      <alignment vertical="top" wrapText="1"/>
      <protection hidden="1"/>
    </xf>
  </cellXfs>
  <cellStyles count="4">
    <cellStyle name="Normaallaad 4 2" xfId="2" xr:uid="{BA88EE88-A4A4-4803-9C09-63FE2A3E77E5}"/>
    <cellStyle name="Normal" xfId="0" builtinId="0"/>
    <cellStyle name="Normal 2" xfId="3" xr:uid="{BB465284-48CF-49F6-96EF-C9AF66F6D11E}"/>
    <cellStyle name="Normal 5" xfId="1" xr:uid="{43ED0BA1-E1C4-4E48-B192-BFF49D5C7D69}"/>
  </cellStyles>
  <dxfs count="62">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6_Finantsosakond\12_Projektianal&#252;&#252;s\Projektid\Henri\L&#245;ppraportid\Tegemisel\900532\900532%20Projekti%20l&#245;ppra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kas.rk\public\02_Arendusdivisjon\01_Arenduse_projektid\01_Projektid_Pohja-Eesti\EMTA_Stat%20yyrihange\Hindamine\koondanal&#252;&#252;s_110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vo/Documents/Bauschmidt/T&#246;&#246;d/2016/33-E16%20Trimtex/Hinnapakkumistabel_Trimtex_eelarve_12.1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06_Finantsosakond\21_Kinnistup&#245;hiselt_tehtud_t&#246;&#246;d\RAKVKREUTZWALDI5\Investeering\Kreutwaldi%205%20TM%20arendus%2026.11.2019%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VMTE\Users\Pille.Karus\AppData\Local\Microsoft\Windows\Temporary%20Internet%20Files\Content.Outlook\H5V2Q1EP\Documents%20and%20Settings\Tiit.VMT\Desktop\Onninen\Onnineni%20terase%20p&#245;hiprofii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ocuments%20and%20Settings\TIIT\My%20Documents\N&#228;ksi%20muru!%20-%20excel\Exceli%20harjutusi%201...10\harjutus%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VMTE\Users\Pille.Karus\AppData\Local\Microsoft\Windows\Temporary%20Internet%20Files\Content.Outlook\H5V2Q1EP\HP%2031%20000\31106%20HP%20-%20Viilhall%2017x30x7%20m%20-%20asfaltp&#245;rand,%20Z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äring (2)"/>
      <sheetName val="eelarve algne 531"/>
      <sheetName val="prognoos 531"/>
      <sheetName val="üldkuluga 531"/>
      <sheetName val="üldkuluta 531"/>
      <sheetName val="üldkuluta 532"/>
      <sheetName val="üldkuluta 531_07.05.19_1040"/>
      <sheetName val="üldkuluta 532_07.05.19_1042"/>
      <sheetName val="MUDEL_irr"/>
      <sheetName val="Andmed mudelisse vrts"/>
      <sheetName val="Haldusaruanne_tegelik"/>
      <sheetName val="üldkuluga 531_07.05.19_1039"/>
      <sheetName val="üldkuluga 532"/>
      <sheetName val="Haldusaruanne_väärtused"/>
      <sheetName val="üldkuluga 532_07.05.19_1041"/>
      <sheetName val="Andmed mudelisse"/>
      <sheetName val="prognoos_lõpp 532"/>
      <sheetName val="prognoos_kor1 532"/>
      <sheetName val="eelarve_kor1 532"/>
      <sheetName val="prognoos01112017"/>
      <sheetName val="eelarve01112017"/>
      <sheetName val="Pikk versioon 531"/>
      <sheetName val="Pikk versioon"/>
      <sheetName val="Graafiku jaoks"/>
      <sheetName val="graafiku põhi"/>
      <sheetName val="Lühike versioon"/>
      <sheetName val="pr_reg"/>
      <sheetName val="Eelarvete register"/>
      <sheetName val="Kulud_ja_investeering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F8">
            <v>2106</v>
          </cell>
        </row>
      </sheetData>
      <sheetData sheetId="21"/>
      <sheetData sheetId="22"/>
      <sheetData sheetId="23">
        <row r="1">
          <cell r="B1" t="str">
            <v>jaan 17</v>
          </cell>
        </row>
        <row r="2">
          <cell r="B2"/>
        </row>
        <row r="3">
          <cell r="B3"/>
        </row>
        <row r="4">
          <cell r="B4"/>
        </row>
        <row r="5">
          <cell r="B5"/>
        </row>
        <row r="6">
          <cell r="B6"/>
        </row>
        <row r="7">
          <cell r="B7"/>
        </row>
        <row r="8">
          <cell r="B8"/>
        </row>
        <row r="9">
          <cell r="B9"/>
        </row>
        <row r="17">
          <cell r="D17">
            <v>7</v>
          </cell>
        </row>
        <row r="20">
          <cell r="D20">
            <v>20</v>
          </cell>
        </row>
      </sheetData>
      <sheetData sheetId="24"/>
      <sheetData sheetId="25"/>
      <sheetData sheetId="26">
        <row r="1">
          <cell r="W1">
            <v>146</v>
          </cell>
        </row>
      </sheetData>
      <sheetData sheetId="27"/>
      <sheetData sheetId="28">
        <row r="1">
          <cell r="N1" t="e">
            <v>#N/A</v>
          </cell>
        </row>
        <row r="4">
          <cell r="L4" t="str">
            <v>900204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stavuse hindamine"/>
      <sheetName val="hinnad"/>
      <sheetName val="algandmed"/>
      <sheetName val="stat. pakkumused"/>
      <sheetName val="EMTA pakkumused"/>
      <sheetName val="koond pakkumused"/>
      <sheetName val="asukohahinnang"/>
      <sheetName val="üürniku_hinnangud"/>
      <sheetName val="arendaja_haldaja_kogemus"/>
      <sheetName val="arendaja_haldaja_kogemus_baas"/>
      <sheetName val="vastavuse_hindamine"/>
      <sheetName val="stat__pakkumused"/>
      <sheetName val="EMTA_pakkumused"/>
      <sheetName val="koond_pakkumused"/>
      <sheetName val="vastavuse_hindamine1"/>
      <sheetName val="stat__pakkumused1"/>
      <sheetName val="EMTA_pakkumused1"/>
      <sheetName val="koond_pakkumused1"/>
      <sheetName val="vastavuse_hindamine2"/>
      <sheetName val="stat__pakkumused2"/>
      <sheetName val="EMTA_pakkumused2"/>
      <sheetName val="koond_pakkumused2"/>
    </sheetNames>
    <sheetDataSet>
      <sheetData sheetId="0"/>
      <sheetData sheetId="1">
        <row r="2">
          <cell r="F2" t="str">
            <v>üürniku ainukasutuses olev pind (m2)</v>
          </cell>
          <cell r="G2" t="str">
            <v>üürniku arvestuslik ühiskasutatav pind (m2)</v>
          </cell>
          <cell r="H2" t="str">
            <v>Üüripind (m2)</v>
          </cell>
          <cell r="I2" t="str">
            <v>Täiendavate parkimiskohtade kasutustasu kuus (EUR)</v>
          </cell>
          <cell r="K2" t="str">
            <v>Ruumide kasutustasu (puhas netoüür)</v>
          </cell>
          <cell r="L2" t="str">
            <v>Kinnisvara haldamine (haldusteenus) - 100</v>
          </cell>
          <cell r="M2" t="str">
            <v>Tehnohooldus - 200</v>
          </cell>
          <cell r="N2" t="str">
            <v>Heakord - 300</v>
          </cell>
          <cell r="O2" t="str">
            <v>Remonttööd (p 2.17 ja Lisas 2 kirjeldatud ulatuses) - 400</v>
          </cell>
          <cell r="P2" t="str">
            <v>Omanikukohustused - 500</v>
          </cell>
          <cell r="Q2" t="str">
            <v>Tugiteenused  - 700</v>
          </cell>
          <cell r="R2" t="str">
            <v>Umardamise vea parandamine</v>
          </cell>
          <cell r="S2" t="str">
            <v>ÜÜR KOKKU (EUR/m2)</v>
          </cell>
          <cell r="T2" t="str">
            <v>ÜÜR KOKKU - summa kuus</v>
          </cell>
          <cell r="U2" t="str">
            <v>ÜÜR KOKKU (EEK/m2)*</v>
          </cell>
          <cell r="W2" t="str">
            <v>Heakord - 300</v>
          </cell>
          <cell r="X2" t="str">
            <v>Tarbimisteenused (koodid 610 kuni 640), sh</v>
          </cell>
          <cell r="Y2" t="str">
            <v>Elektrienergia 610</v>
          </cell>
          <cell r="Z2" t="str">
            <v>Küte (soojusenergia) - 620</v>
          </cell>
          <cell r="AA2" t="str">
            <v>Vesi ja kanalisatsioon - 630</v>
          </cell>
          <cell r="AB2" t="str">
            <v>Tugiteenused - 700</v>
          </cell>
          <cell r="AC2" t="str">
            <v>Umardamise vea parandamine</v>
          </cell>
          <cell r="AD2" t="str">
            <v>KÕRVALTEENUSTE TASUD KOKKU (EUR/m2)*</v>
          </cell>
          <cell r="AE2" t="str">
            <v>KÕRVALTEENUSTE TASUD KOKKU (summa kuus)</v>
          </cell>
          <cell r="AF2" t="str">
            <v>KÕRVALTEENUSTE TASUD KOKKU (EEK/m2)*</v>
          </cell>
          <cell r="AH2" t="str">
            <v>Üür ja kõrvalteenuste tasud kokku</v>
          </cell>
          <cell r="AI2" t="str">
            <v>Käibemaks</v>
          </cell>
          <cell r="AJ2" t="str">
            <v>Üür ja kõrvalteenuste tasud kuus koos käibemaksuga</v>
          </cell>
          <cell r="AK2" t="str">
            <v>Üür ja kõrvalteenuste tasud kuus koos käibemaksuga (kuus)</v>
          </cell>
          <cell r="AL2" t="str">
            <v>Üür ja kõrvalteenuste tasud kuus koos käibemaksuga (aastas)</v>
          </cell>
          <cell r="AM2" t="str">
            <v>Üür ja kõrvalteenuste tasud kuus koos käibemaksuga (aastas)</v>
          </cell>
          <cell r="AO2" t="str">
            <v>Indeksi koefitsient</v>
          </cell>
          <cell r="AP2" t="str">
            <v>Kõrvalkulude korrigeerimine aastas</v>
          </cell>
          <cell r="AQ2" t="str">
            <v>Lisatud (m2 kuus)</v>
          </cell>
          <cell r="AR2" t="str">
            <v>üüri nüüdisväärtus</v>
          </cell>
          <cell r="AS2" t="str">
            <v>Üüri korrigeerimine</v>
          </cell>
          <cell r="AT2">
            <v>1</v>
          </cell>
          <cell r="AU2">
            <v>2</v>
          </cell>
          <cell r="AV2">
            <v>3</v>
          </cell>
          <cell r="AW2">
            <v>4</v>
          </cell>
          <cell r="AX2">
            <v>5</v>
          </cell>
          <cell r="AY2">
            <v>6</v>
          </cell>
          <cell r="AZ2">
            <v>7</v>
          </cell>
          <cell r="BA2">
            <v>8</v>
          </cell>
          <cell r="BB2">
            <v>9</v>
          </cell>
          <cell r="BC2">
            <v>10</v>
          </cell>
          <cell r="BE2" t="str">
            <v>kõrvalkulude nüüdisväärtus</v>
          </cell>
          <cell r="BG2">
            <v>1</v>
          </cell>
          <cell r="BH2">
            <v>2</v>
          </cell>
          <cell r="BI2">
            <v>3</v>
          </cell>
          <cell r="BJ2">
            <v>4</v>
          </cell>
          <cell r="BK2">
            <v>5</v>
          </cell>
          <cell r="BL2">
            <v>6</v>
          </cell>
          <cell r="BM2">
            <v>7</v>
          </cell>
          <cell r="BN2">
            <v>8</v>
          </cell>
          <cell r="BO2">
            <v>9</v>
          </cell>
          <cell r="BP2">
            <v>10</v>
          </cell>
        </row>
        <row r="3">
          <cell r="E3" t="str">
            <v xml:space="preserve">E.L.L. Kinnisvara AS / Smuuli Kinnisvara OÜJ.Smuuli tee 1, TallinnMTA üüripind </v>
          </cell>
          <cell r="F3">
            <v>7430</v>
          </cell>
          <cell r="G3">
            <v>100</v>
          </cell>
          <cell r="H3">
            <v>7530</v>
          </cell>
          <cell r="I3">
            <v>0</v>
          </cell>
          <cell r="K3">
            <v>9.41</v>
          </cell>
          <cell r="L3">
            <v>0.4</v>
          </cell>
          <cell r="M3">
            <v>0.39</v>
          </cell>
          <cell r="N3">
            <v>0.28000000000000003</v>
          </cell>
          <cell r="O3">
            <v>0.06</v>
          </cell>
          <cell r="P3">
            <v>0.12</v>
          </cell>
          <cell r="Q3">
            <v>0.01</v>
          </cell>
          <cell r="S3">
            <v>10.67</v>
          </cell>
          <cell r="T3">
            <v>80345.100000000006</v>
          </cell>
          <cell r="U3">
            <v>166.94922199999999</v>
          </cell>
          <cell r="W3">
            <v>1.01</v>
          </cell>
          <cell r="X3">
            <v>3.56</v>
          </cell>
          <cell r="Y3">
            <v>2.44</v>
          </cell>
          <cell r="Z3">
            <v>0.94</v>
          </cell>
          <cell r="AA3">
            <v>0.18</v>
          </cell>
          <cell r="AB3">
            <v>0.03</v>
          </cell>
          <cell r="AD3">
            <v>4.5999999999999996</v>
          </cell>
          <cell r="AE3">
            <v>34638</v>
          </cell>
          <cell r="AF3">
            <v>71.97435999999999</v>
          </cell>
          <cell r="AH3">
            <v>15.27</v>
          </cell>
          <cell r="AI3">
            <v>3.0540000000000003</v>
          </cell>
          <cell r="AJ3">
            <v>18.323999999999998</v>
          </cell>
          <cell r="AK3">
            <v>137979.71999999997</v>
          </cell>
          <cell r="AL3">
            <v>1655756.6399999997</v>
          </cell>
          <cell r="AM3">
            <v>25906961.843423992</v>
          </cell>
          <cell r="AO3">
            <v>1</v>
          </cell>
          <cell r="AQ3">
            <v>0</v>
          </cell>
          <cell r="AR3">
            <v>8742611.9704084918</v>
          </cell>
          <cell r="AT3">
            <v>964141.20000000007</v>
          </cell>
          <cell r="AU3">
            <v>990173.01240000001</v>
          </cell>
          <cell r="AV3">
            <v>1016907.6837348</v>
          </cell>
          <cell r="AW3">
            <v>1042330.3758281699</v>
          </cell>
          <cell r="AX3">
            <v>1068388.6352238741</v>
          </cell>
          <cell r="AY3">
            <v>1095098.3511044709</v>
          </cell>
          <cell r="AZ3">
            <v>1122475.8098820825</v>
          </cell>
          <cell r="BA3">
            <v>1150537.7051291345</v>
          </cell>
          <cell r="BB3">
            <v>1179301.1477573628</v>
          </cell>
          <cell r="BC3">
            <v>1208783.6764512968</v>
          </cell>
          <cell r="BE3">
            <v>3769073.5767459283</v>
          </cell>
          <cell r="BG3">
            <v>415656</v>
          </cell>
          <cell r="BH3">
            <v>426878.71199999994</v>
          </cell>
          <cell r="BI3">
            <v>438404.43722399988</v>
          </cell>
          <cell r="BJ3">
            <v>449364.54815459985</v>
          </cell>
          <cell r="BK3">
            <v>460598.66185846482</v>
          </cell>
          <cell r="BL3">
            <v>472113.62840492639</v>
          </cell>
          <cell r="BM3">
            <v>483916.46911504952</v>
          </cell>
          <cell r="BN3">
            <v>496014.38084292569</v>
          </cell>
          <cell r="BO3">
            <v>508414.7403639988</v>
          </cell>
          <cell r="BP3">
            <v>521125.10887309874</v>
          </cell>
        </row>
        <row r="4">
          <cell r="E4" t="str">
            <v>E.L.L. Kinnisvara AS / Smuuli Kinnisvara OÜJ.Smuuli tee 1, TallinnStat üüripind</v>
          </cell>
          <cell r="F4">
            <v>4710</v>
          </cell>
          <cell r="G4">
            <v>100</v>
          </cell>
          <cell r="H4">
            <v>4810</v>
          </cell>
          <cell r="I4">
            <v>0</v>
          </cell>
          <cell r="K4">
            <v>9.41</v>
          </cell>
          <cell r="L4">
            <v>0.4</v>
          </cell>
          <cell r="M4">
            <v>0.39</v>
          </cell>
          <cell r="N4">
            <v>0.28000000000000003</v>
          </cell>
          <cell r="O4">
            <v>0.06</v>
          </cell>
          <cell r="P4">
            <v>0.12</v>
          </cell>
          <cell r="Q4">
            <v>0.01</v>
          </cell>
          <cell r="S4">
            <v>10.67</v>
          </cell>
          <cell r="T4">
            <v>51322.7</v>
          </cell>
          <cell r="U4">
            <v>166.94922199999999</v>
          </cell>
          <cell r="W4">
            <v>1.01</v>
          </cell>
          <cell r="X4">
            <v>3.56</v>
          </cell>
          <cell r="Y4">
            <v>2.44</v>
          </cell>
          <cell r="Z4">
            <v>0.94</v>
          </cell>
          <cell r="AA4">
            <v>0.18</v>
          </cell>
          <cell r="AB4">
            <v>0.03</v>
          </cell>
          <cell r="AD4">
            <v>4.5999999999999996</v>
          </cell>
          <cell r="AE4">
            <v>22126</v>
          </cell>
          <cell r="AF4">
            <v>71.97435999999999</v>
          </cell>
          <cell r="AH4">
            <v>15.27</v>
          </cell>
          <cell r="AI4">
            <v>3.0540000000000003</v>
          </cell>
          <cell r="AJ4">
            <v>18.323999999999998</v>
          </cell>
          <cell r="AK4">
            <v>88138.439999999988</v>
          </cell>
          <cell r="AL4">
            <v>1057661.2799999998</v>
          </cell>
          <cell r="AM4">
            <v>16548802.983647997</v>
          </cell>
          <cell r="AO4">
            <v>1</v>
          </cell>
          <cell r="AQ4">
            <v>0</v>
          </cell>
          <cell r="AR4">
            <v>5584590.1165557541</v>
          </cell>
          <cell r="AT4">
            <v>615872.39999999991</v>
          </cell>
          <cell r="AU4">
            <v>632500.95479999983</v>
          </cell>
          <cell r="AV4">
            <v>649578.48057959974</v>
          </cell>
          <cell r="AW4">
            <v>665817.94259408966</v>
          </cell>
          <cell r="AX4">
            <v>682463.3911589419</v>
          </cell>
          <cell r="AY4">
            <v>699524.97593791538</v>
          </cell>
          <cell r="AZ4">
            <v>717013.10033636319</v>
          </cell>
          <cell r="BA4">
            <v>734938.42784477223</v>
          </cell>
          <cell r="BB4">
            <v>753311.88854089146</v>
          </cell>
          <cell r="BC4">
            <v>772144.68575441372</v>
          </cell>
          <cell r="BE4">
            <v>2407602.1121046366</v>
          </cell>
          <cell r="BG4">
            <v>265512</v>
          </cell>
          <cell r="BH4">
            <v>272680.82399999996</v>
          </cell>
          <cell r="BI4">
            <v>280043.20624799991</v>
          </cell>
          <cell r="BJ4">
            <v>287044.2864041999</v>
          </cell>
          <cell r="BK4">
            <v>294220.39356430486</v>
          </cell>
          <cell r="BL4">
            <v>301575.90340341243</v>
          </cell>
          <cell r="BM4">
            <v>309115.30098849774</v>
          </cell>
          <cell r="BN4">
            <v>316843.18351321016</v>
          </cell>
          <cell r="BO4">
            <v>324764.26310104039</v>
          </cell>
          <cell r="BP4">
            <v>332883.36967856635</v>
          </cell>
        </row>
        <row r="5">
          <cell r="E5" t="str">
            <v>E.L.L. Kinnisvara AS / Smuuli Kinnisvara OÜJ.Smuuli tee 1, TallinnKoondpakkumine</v>
          </cell>
          <cell r="F5">
            <v>12140</v>
          </cell>
          <cell r="G5">
            <v>200</v>
          </cell>
          <cell r="H5">
            <v>12340</v>
          </cell>
          <cell r="I5">
            <v>0</v>
          </cell>
          <cell r="K5">
            <v>9.41</v>
          </cell>
          <cell r="L5">
            <v>0.4</v>
          </cell>
          <cell r="M5">
            <v>0.39</v>
          </cell>
          <cell r="N5">
            <v>0.28000000000000003</v>
          </cell>
          <cell r="O5">
            <v>0.06</v>
          </cell>
          <cell r="P5">
            <v>0.12</v>
          </cell>
          <cell r="Q5">
            <v>0.01</v>
          </cell>
          <cell r="S5">
            <v>10.67</v>
          </cell>
          <cell r="T5">
            <v>131667.79999999999</v>
          </cell>
          <cell r="U5">
            <v>166.94922199999999</v>
          </cell>
          <cell r="W5">
            <v>1.01</v>
          </cell>
          <cell r="X5">
            <v>3.56</v>
          </cell>
          <cell r="Y5">
            <v>2.44</v>
          </cell>
          <cell r="Z5">
            <v>0.94</v>
          </cell>
          <cell r="AA5">
            <v>0.18</v>
          </cell>
          <cell r="AB5">
            <v>0.03</v>
          </cell>
          <cell r="AD5">
            <v>4.5999999999999996</v>
          </cell>
          <cell r="AE5">
            <v>56763.999999999993</v>
          </cell>
          <cell r="AF5">
            <v>71.97435999999999</v>
          </cell>
          <cell r="AH5">
            <v>15.27</v>
          </cell>
          <cell r="AI5">
            <v>3.0540000000000003</v>
          </cell>
          <cell r="AJ5">
            <v>18.323999999999998</v>
          </cell>
          <cell r="AK5">
            <v>226118.15999999997</v>
          </cell>
          <cell r="AL5">
            <v>2713417.92</v>
          </cell>
          <cell r="AM5">
            <v>42455764.827071995</v>
          </cell>
          <cell r="AO5">
            <v>1</v>
          </cell>
          <cell r="AQ5">
            <v>0</v>
          </cell>
          <cell r="AR5">
            <v>14327202.086964246</v>
          </cell>
          <cell r="AT5">
            <v>1580013.5999999999</v>
          </cell>
          <cell r="AU5">
            <v>1622673.9671999996</v>
          </cell>
          <cell r="AV5">
            <v>1666486.1643143995</v>
          </cell>
          <cell r="AW5">
            <v>1708148.3184222593</v>
          </cell>
          <cell r="AX5">
            <v>1750852.0263828156</v>
          </cell>
          <cell r="AY5">
            <v>1794623.3270423857</v>
          </cell>
          <cell r="AZ5">
            <v>1839488.9102184451</v>
          </cell>
          <cell r="BA5">
            <v>1885476.1329739061</v>
          </cell>
          <cell r="BB5">
            <v>1932613.0362982536</v>
          </cell>
          <cell r="BC5">
            <v>1980928.3622057098</v>
          </cell>
          <cell r="BE5">
            <v>6176675.6888505649</v>
          </cell>
          <cell r="BG5">
            <v>681167.99999999988</v>
          </cell>
          <cell r="BH5">
            <v>699559.53599999985</v>
          </cell>
          <cell r="BI5">
            <v>718447.64347199979</v>
          </cell>
          <cell r="BJ5">
            <v>736408.83455879975</v>
          </cell>
          <cell r="BK5">
            <v>754819.05542276963</v>
          </cell>
          <cell r="BL5">
            <v>773689.53180833883</v>
          </cell>
          <cell r="BM5">
            <v>793031.77010354726</v>
          </cell>
          <cell r="BN5">
            <v>812857.5643561359</v>
          </cell>
          <cell r="BO5">
            <v>833179.00346503919</v>
          </cell>
          <cell r="BP5">
            <v>854008.47855166509</v>
          </cell>
        </row>
        <row r="6">
          <cell r="E6" t="str">
            <v xml:space="preserve">E.L.L. Kinnisvara AS / Rannamõisa Kinnisvara OÜRannamõisa 4a, TallinnMTA üüripind </v>
          </cell>
          <cell r="F6">
            <v>7430</v>
          </cell>
          <cell r="G6">
            <v>100</v>
          </cell>
          <cell r="H6">
            <v>7530</v>
          </cell>
          <cell r="I6">
            <v>0</v>
          </cell>
          <cell r="K6">
            <v>9.59</v>
          </cell>
          <cell r="L6">
            <v>0.4</v>
          </cell>
          <cell r="M6">
            <v>0.39</v>
          </cell>
          <cell r="N6">
            <v>0.28000000000000003</v>
          </cell>
          <cell r="O6">
            <v>0.06</v>
          </cell>
          <cell r="P6">
            <v>0.12</v>
          </cell>
          <cell r="Q6">
            <v>0.01</v>
          </cell>
          <cell r="S6">
            <v>10.85</v>
          </cell>
          <cell r="T6">
            <v>81700.5</v>
          </cell>
          <cell r="U6">
            <v>169.76560999999998</v>
          </cell>
          <cell r="W6">
            <v>1.01</v>
          </cell>
          <cell r="X6">
            <v>3.56</v>
          </cell>
          <cell r="Y6">
            <v>2.44</v>
          </cell>
          <cell r="Z6">
            <v>0.91</v>
          </cell>
          <cell r="AA6">
            <v>0.21</v>
          </cell>
          <cell r="AB6">
            <v>0.03</v>
          </cell>
          <cell r="AD6">
            <v>4.5999999999999996</v>
          </cell>
          <cell r="AE6">
            <v>34638</v>
          </cell>
          <cell r="AF6">
            <v>71.97435999999999</v>
          </cell>
          <cell r="AH6">
            <v>15.45</v>
          </cell>
          <cell r="AI6">
            <v>3.09</v>
          </cell>
          <cell r="AJ6">
            <v>18.54</v>
          </cell>
          <cell r="AK6">
            <v>139606.19999999998</v>
          </cell>
          <cell r="AL6">
            <v>1675274.4</v>
          </cell>
          <cell r="AM6">
            <v>26212348.427039996</v>
          </cell>
          <cell r="AO6">
            <v>1</v>
          </cell>
          <cell r="AQ6">
            <v>0</v>
          </cell>
          <cell r="AR6">
            <v>8890097.4581941999</v>
          </cell>
          <cell r="AT6">
            <v>980406</v>
          </cell>
          <cell r="AU6">
            <v>1006876.9619999999</v>
          </cell>
          <cell r="AV6">
            <v>1034062.6399739998</v>
          </cell>
          <cell r="AW6">
            <v>1059914.2059733497</v>
          </cell>
          <cell r="AX6">
            <v>1086412.0611226833</v>
          </cell>
          <cell r="AY6">
            <v>1113572.3626507504</v>
          </cell>
          <cell r="AZ6">
            <v>1141411.6717170191</v>
          </cell>
          <cell r="BA6">
            <v>1169946.9635099445</v>
          </cell>
          <cell r="BB6">
            <v>1199195.6375976929</v>
          </cell>
          <cell r="BC6">
            <v>1229175.5285376352</v>
          </cell>
          <cell r="BE6">
            <v>3769073.5767459283</v>
          </cell>
          <cell r="BG6">
            <v>415656</v>
          </cell>
          <cell r="BH6">
            <v>426878.71199999994</v>
          </cell>
          <cell r="BI6">
            <v>438404.43722399988</v>
          </cell>
          <cell r="BJ6">
            <v>449364.54815459985</v>
          </cell>
          <cell r="BK6">
            <v>460598.66185846482</v>
          </cell>
          <cell r="BL6">
            <v>472113.62840492639</v>
          </cell>
          <cell r="BM6">
            <v>483916.46911504952</v>
          </cell>
          <cell r="BN6">
            <v>496014.38084292569</v>
          </cell>
          <cell r="BO6">
            <v>508414.7403639988</v>
          </cell>
          <cell r="BP6">
            <v>521125.10887309874</v>
          </cell>
        </row>
        <row r="7">
          <cell r="E7" t="str">
            <v>E.L.L. Kinnisvara AS / Rannamõisa Kinnisvara OÜRannamõisa 4a, TallinnStat üüripind</v>
          </cell>
          <cell r="F7">
            <v>4710</v>
          </cell>
          <cell r="G7">
            <v>100</v>
          </cell>
          <cell r="H7">
            <v>4810</v>
          </cell>
          <cell r="I7">
            <v>0</v>
          </cell>
          <cell r="K7">
            <v>9.59</v>
          </cell>
          <cell r="L7">
            <v>0.4</v>
          </cell>
          <cell r="M7">
            <v>0.39</v>
          </cell>
          <cell r="N7">
            <v>0.28000000000000003</v>
          </cell>
          <cell r="O7">
            <v>0.06</v>
          </cell>
          <cell r="P7">
            <v>0.12</v>
          </cell>
          <cell r="Q7">
            <v>0.01</v>
          </cell>
          <cell r="S7">
            <v>10.85</v>
          </cell>
          <cell r="T7">
            <v>52188.5</v>
          </cell>
          <cell r="U7">
            <v>169.76560999999998</v>
          </cell>
          <cell r="W7">
            <v>1.01</v>
          </cell>
          <cell r="X7">
            <v>3.56</v>
          </cell>
          <cell r="Y7">
            <v>2.44</v>
          </cell>
          <cell r="Z7">
            <v>0.91</v>
          </cell>
          <cell r="AA7">
            <v>0.21</v>
          </cell>
          <cell r="AB7">
            <v>0.03</v>
          </cell>
          <cell r="AD7">
            <v>4.5999999999999996</v>
          </cell>
          <cell r="AE7">
            <v>22126</v>
          </cell>
          <cell r="AF7">
            <v>71.97435999999999</v>
          </cell>
          <cell r="AH7">
            <v>15.45</v>
          </cell>
          <cell r="AI7">
            <v>3.09</v>
          </cell>
          <cell r="AJ7">
            <v>18.54</v>
          </cell>
          <cell r="AK7">
            <v>89177.4</v>
          </cell>
          <cell r="AL7">
            <v>1070128.7999999998</v>
          </cell>
          <cell r="AM7">
            <v>16743877.282079997</v>
          </cell>
          <cell r="AO7">
            <v>1</v>
          </cell>
          <cell r="AQ7">
            <v>0</v>
          </cell>
          <cell r="AR7">
            <v>5678800.6339859385</v>
          </cell>
          <cell r="AT7">
            <v>626262</v>
          </cell>
          <cell r="AU7">
            <v>643171.07399999991</v>
          </cell>
          <cell r="AV7">
            <v>660536.69299799984</v>
          </cell>
          <cell r="AW7">
            <v>677050.11032294983</v>
          </cell>
          <cell r="AX7">
            <v>693976.36308102356</v>
          </cell>
          <cell r="AY7">
            <v>711325.77215804905</v>
          </cell>
          <cell r="AZ7">
            <v>729108.91646200023</v>
          </cell>
          <cell r="BA7">
            <v>747336.63937355019</v>
          </cell>
          <cell r="BB7">
            <v>766020.05535788892</v>
          </cell>
          <cell r="BC7">
            <v>785170.55674183613</v>
          </cell>
          <cell r="BE7">
            <v>2407602.1121046366</v>
          </cell>
          <cell r="BG7">
            <v>265512</v>
          </cell>
          <cell r="BH7">
            <v>272680.82399999996</v>
          </cell>
          <cell r="BI7">
            <v>280043.20624799991</v>
          </cell>
          <cell r="BJ7">
            <v>287044.2864041999</v>
          </cell>
          <cell r="BK7">
            <v>294220.39356430486</v>
          </cell>
          <cell r="BL7">
            <v>301575.90340341243</v>
          </cell>
          <cell r="BM7">
            <v>309115.30098849774</v>
          </cell>
          <cell r="BN7">
            <v>316843.18351321016</v>
          </cell>
          <cell r="BO7">
            <v>324764.26310104039</v>
          </cell>
          <cell r="BP7">
            <v>332883.36967856635</v>
          </cell>
        </row>
        <row r="8">
          <cell r="E8" t="str">
            <v>E.L.L. Kinnisvara AS / Rannamõisa Kinnisvara OÜRannamõisa 4a, TallinnKoondpakkumine</v>
          </cell>
          <cell r="F8">
            <v>12140</v>
          </cell>
          <cell r="G8">
            <v>200</v>
          </cell>
          <cell r="H8">
            <v>12340</v>
          </cell>
          <cell r="I8">
            <v>0</v>
          </cell>
          <cell r="K8">
            <v>9.59</v>
          </cell>
          <cell r="L8">
            <v>0.4</v>
          </cell>
          <cell r="M8">
            <v>0.39</v>
          </cell>
          <cell r="N8">
            <v>0.28000000000000003</v>
          </cell>
          <cell r="O8">
            <v>0.06</v>
          </cell>
          <cell r="P8">
            <v>0.12</v>
          </cell>
          <cell r="Q8">
            <v>0.01</v>
          </cell>
          <cell r="S8">
            <v>10.85</v>
          </cell>
          <cell r="T8">
            <v>133889</v>
          </cell>
          <cell r="U8">
            <v>169.76560999999998</v>
          </cell>
          <cell r="W8">
            <v>1.01</v>
          </cell>
          <cell r="X8">
            <v>3.56</v>
          </cell>
          <cell r="Y8">
            <v>2.44</v>
          </cell>
          <cell r="Z8">
            <v>0.91</v>
          </cell>
          <cell r="AA8">
            <v>0.21</v>
          </cell>
          <cell r="AB8">
            <v>0.03</v>
          </cell>
          <cell r="AD8">
            <v>4.5999999999999996</v>
          </cell>
          <cell r="AE8">
            <v>56763.999999999993</v>
          </cell>
          <cell r="AF8">
            <v>71.97435999999999</v>
          </cell>
          <cell r="AH8">
            <v>15.45</v>
          </cell>
          <cell r="AI8">
            <v>3.09</v>
          </cell>
          <cell r="AJ8">
            <v>18.54</v>
          </cell>
          <cell r="AK8">
            <v>228783.59999999998</v>
          </cell>
          <cell r="AL8">
            <v>2745403.1999999997</v>
          </cell>
          <cell r="AM8">
            <v>42956225.70911999</v>
          </cell>
          <cell r="AO8">
            <v>1</v>
          </cell>
          <cell r="AQ8">
            <v>0</v>
          </cell>
          <cell r="AR8">
            <v>14568898.09218014</v>
          </cell>
          <cell r="AT8">
            <v>1606668</v>
          </cell>
          <cell r="AU8">
            <v>1650048.0359999998</v>
          </cell>
          <cell r="AV8">
            <v>1694599.3329719997</v>
          </cell>
          <cell r="AW8">
            <v>1736964.3162962995</v>
          </cell>
          <cell r="AX8">
            <v>1780388.4242037067</v>
          </cell>
          <cell r="AY8">
            <v>1824898.1348087993</v>
          </cell>
          <cell r="AZ8">
            <v>1870520.588179019</v>
          </cell>
          <cell r="BA8">
            <v>1917283.6028834945</v>
          </cell>
          <cell r="BB8">
            <v>1965215.6929555817</v>
          </cell>
          <cell r="BC8">
            <v>2014346.085279471</v>
          </cell>
          <cell r="BE8">
            <v>6176675.6888505649</v>
          </cell>
          <cell r="BG8">
            <v>681167.99999999988</v>
          </cell>
          <cell r="BH8">
            <v>699559.53599999985</v>
          </cell>
          <cell r="BI8">
            <v>718447.64347199979</v>
          </cell>
          <cell r="BJ8">
            <v>736408.83455879975</v>
          </cell>
          <cell r="BK8">
            <v>754819.05542276963</v>
          </cell>
          <cell r="BL8">
            <v>773689.53180833883</v>
          </cell>
          <cell r="BM8">
            <v>793031.77010354726</v>
          </cell>
          <cell r="BN8">
            <v>812857.5643561359</v>
          </cell>
          <cell r="BO8">
            <v>833179.00346503919</v>
          </cell>
          <cell r="BP8">
            <v>854008.47855166509</v>
          </cell>
        </row>
        <row r="9">
          <cell r="E9" t="str">
            <v xml:space="preserve">E.L.L. Kinnisvara AS / AS JärvevanaValukoja 24, TallinnMTA üüripind </v>
          </cell>
          <cell r="F9">
            <v>7430</v>
          </cell>
          <cell r="G9">
            <v>100</v>
          </cell>
          <cell r="H9">
            <v>7530</v>
          </cell>
          <cell r="I9">
            <v>0</v>
          </cell>
          <cell r="K9">
            <v>8.59</v>
          </cell>
          <cell r="L9">
            <v>0.4</v>
          </cell>
          <cell r="M9">
            <v>0.39</v>
          </cell>
          <cell r="N9">
            <v>0.28000000000000003</v>
          </cell>
          <cell r="O9">
            <v>0.06</v>
          </cell>
          <cell r="P9">
            <v>0.12</v>
          </cell>
          <cell r="Q9">
            <v>0.01</v>
          </cell>
          <cell r="S9">
            <v>9.85</v>
          </cell>
          <cell r="T9">
            <v>74170.5</v>
          </cell>
          <cell r="U9">
            <v>154.11900999999997</v>
          </cell>
          <cell r="W9">
            <v>1.01</v>
          </cell>
          <cell r="X9">
            <v>3.56</v>
          </cell>
          <cell r="Y9">
            <v>2.44</v>
          </cell>
          <cell r="Z9">
            <v>0.91</v>
          </cell>
          <cell r="AA9">
            <v>0.21</v>
          </cell>
          <cell r="AB9">
            <v>0.03</v>
          </cell>
          <cell r="AD9">
            <v>4.5999999999999996</v>
          </cell>
          <cell r="AE9">
            <v>34638</v>
          </cell>
          <cell r="AF9">
            <v>71.97435999999999</v>
          </cell>
          <cell r="AH9">
            <v>14.45</v>
          </cell>
          <cell r="AI9">
            <v>2.89</v>
          </cell>
          <cell r="AJ9">
            <v>17.34</v>
          </cell>
          <cell r="AK9">
            <v>130570.2</v>
          </cell>
          <cell r="AL9">
            <v>1566842.4</v>
          </cell>
          <cell r="AM9">
            <v>24515756.295839999</v>
          </cell>
          <cell r="AO9">
            <v>1</v>
          </cell>
          <cell r="AQ9">
            <v>0</v>
          </cell>
          <cell r="AR9">
            <v>8070733.6371624786</v>
          </cell>
          <cell r="AT9">
            <v>890046</v>
          </cell>
          <cell r="AU9">
            <v>914077.24199999997</v>
          </cell>
          <cell r="AV9">
            <v>938757.32753399992</v>
          </cell>
          <cell r="AW9">
            <v>962226.26072234986</v>
          </cell>
          <cell r="AX9">
            <v>986281.91724040848</v>
          </cell>
          <cell r="AY9">
            <v>1010938.9651714186</v>
          </cell>
          <cell r="AZ9">
            <v>1036212.439300704</v>
          </cell>
          <cell r="BA9">
            <v>1062117.7502832215</v>
          </cell>
          <cell r="BB9">
            <v>1088670.694040302</v>
          </cell>
          <cell r="BC9">
            <v>1115887.4613913095</v>
          </cell>
          <cell r="BE9">
            <v>3769073.5767459283</v>
          </cell>
          <cell r="BG9">
            <v>415656</v>
          </cell>
          <cell r="BH9">
            <v>426878.71199999994</v>
          </cell>
          <cell r="BI9">
            <v>438404.43722399988</v>
          </cell>
          <cell r="BJ9">
            <v>449364.54815459985</v>
          </cell>
          <cell r="BK9">
            <v>460598.66185846482</v>
          </cell>
          <cell r="BL9">
            <v>472113.62840492639</v>
          </cell>
          <cell r="BM9">
            <v>483916.46911504952</v>
          </cell>
          <cell r="BN9">
            <v>496014.38084292569</v>
          </cell>
          <cell r="BO9">
            <v>508414.7403639988</v>
          </cell>
          <cell r="BP9">
            <v>521125.10887309874</v>
          </cell>
        </row>
        <row r="10">
          <cell r="E10" t="str">
            <v>E.L.L. Kinnisvara AS / AS JärvevanaValukoja 24, TallinnStat üüripind</v>
          </cell>
          <cell r="F10">
            <v>4710</v>
          </cell>
          <cell r="G10">
            <v>100</v>
          </cell>
          <cell r="H10">
            <v>4810</v>
          </cell>
          <cell r="I10">
            <v>0</v>
          </cell>
          <cell r="K10">
            <v>8.59</v>
          </cell>
          <cell r="L10">
            <v>0.4</v>
          </cell>
          <cell r="M10">
            <v>0.39</v>
          </cell>
          <cell r="N10">
            <v>0.28000000000000003</v>
          </cell>
          <cell r="O10">
            <v>0.06</v>
          </cell>
          <cell r="P10">
            <v>0.12</v>
          </cell>
          <cell r="Q10">
            <v>0.01</v>
          </cell>
          <cell r="S10">
            <v>9.85</v>
          </cell>
          <cell r="T10">
            <v>47378.5</v>
          </cell>
          <cell r="U10">
            <v>154.11900999999997</v>
          </cell>
          <cell r="W10">
            <v>1.01</v>
          </cell>
          <cell r="X10">
            <v>3.56</v>
          </cell>
          <cell r="Y10">
            <v>2.44</v>
          </cell>
          <cell r="Z10">
            <v>0.91</v>
          </cell>
          <cell r="AA10">
            <v>0.21</v>
          </cell>
          <cell r="AB10">
            <v>0.03</v>
          </cell>
          <cell r="AD10">
            <v>4.5999999999999996</v>
          </cell>
          <cell r="AE10">
            <v>22126</v>
          </cell>
          <cell r="AF10">
            <v>71.97435999999999</v>
          </cell>
          <cell r="AH10">
            <v>14.45</v>
          </cell>
          <cell r="AI10">
            <v>2.89</v>
          </cell>
          <cell r="AJ10">
            <v>17.34</v>
          </cell>
          <cell r="AK10">
            <v>83405.399999999994</v>
          </cell>
          <cell r="AL10">
            <v>1000864.7999999999</v>
          </cell>
          <cell r="AM10">
            <v>15660131.179679999</v>
          </cell>
          <cell r="AO10">
            <v>1</v>
          </cell>
          <cell r="AQ10">
            <v>0</v>
          </cell>
          <cell r="AR10">
            <v>5155408.8704849305</v>
          </cell>
          <cell r="AT10">
            <v>568542</v>
          </cell>
          <cell r="AU10">
            <v>583892.63399999996</v>
          </cell>
          <cell r="AV10">
            <v>599657.73511799995</v>
          </cell>
          <cell r="AW10">
            <v>614649.17849594995</v>
          </cell>
          <cell r="AX10">
            <v>630015.40795834863</v>
          </cell>
          <cell r="AY10">
            <v>645765.79315730731</v>
          </cell>
          <cell r="AZ10">
            <v>661909.93798623991</v>
          </cell>
          <cell r="BA10">
            <v>678457.68643589586</v>
          </cell>
          <cell r="BB10">
            <v>695419.12859679316</v>
          </cell>
          <cell r="BC10">
            <v>712804.60681171296</v>
          </cell>
          <cell r="BE10">
            <v>2407602.1121046366</v>
          </cell>
          <cell r="BG10">
            <v>265512</v>
          </cell>
          <cell r="BH10">
            <v>272680.82399999996</v>
          </cell>
          <cell r="BI10">
            <v>280043.20624799991</v>
          </cell>
          <cell r="BJ10">
            <v>287044.2864041999</v>
          </cell>
          <cell r="BK10">
            <v>294220.39356430486</v>
          </cell>
          <cell r="BL10">
            <v>301575.90340341243</v>
          </cell>
          <cell r="BM10">
            <v>309115.30098849774</v>
          </cell>
          <cell r="BN10">
            <v>316843.18351321016</v>
          </cell>
          <cell r="BO10">
            <v>324764.26310104039</v>
          </cell>
          <cell r="BP10">
            <v>332883.36967856635</v>
          </cell>
        </row>
        <row r="11">
          <cell r="E11" t="str">
            <v>E.L.L. Kinnisvara AS / AS JärvevanaValukoja 24, TallinnKoondpakkumine</v>
          </cell>
          <cell r="F11">
            <v>12140</v>
          </cell>
          <cell r="G11">
            <v>200</v>
          </cell>
          <cell r="H11">
            <v>12340</v>
          </cell>
          <cell r="I11">
            <v>0</v>
          </cell>
          <cell r="K11">
            <v>8.59</v>
          </cell>
          <cell r="L11">
            <v>0.4</v>
          </cell>
          <cell r="M11">
            <v>0.39</v>
          </cell>
          <cell r="N11">
            <v>0.28000000000000003</v>
          </cell>
          <cell r="O11">
            <v>0.06</v>
          </cell>
          <cell r="P11">
            <v>0.12</v>
          </cell>
          <cell r="Q11">
            <v>0.01</v>
          </cell>
          <cell r="S11">
            <v>9.85</v>
          </cell>
          <cell r="T11">
            <v>121549</v>
          </cell>
          <cell r="U11">
            <v>154.11900999999997</v>
          </cell>
          <cell r="W11">
            <v>1.01</v>
          </cell>
          <cell r="X11">
            <v>3.56</v>
          </cell>
          <cell r="Y11">
            <v>2.44</v>
          </cell>
          <cell r="Z11">
            <v>0.91</v>
          </cell>
          <cell r="AA11">
            <v>0.21</v>
          </cell>
          <cell r="AB11">
            <v>0.03</v>
          </cell>
          <cell r="AD11">
            <v>4.5999999999999996</v>
          </cell>
          <cell r="AE11">
            <v>56763.999999999993</v>
          </cell>
          <cell r="AF11">
            <v>71.97435999999999</v>
          </cell>
          <cell r="AH11">
            <v>14.45</v>
          </cell>
          <cell r="AI11">
            <v>2.89</v>
          </cell>
          <cell r="AJ11">
            <v>17.34</v>
          </cell>
          <cell r="AK11">
            <v>213975.6</v>
          </cell>
          <cell r="AL11">
            <v>2567707.2000000002</v>
          </cell>
          <cell r="AM11">
            <v>40175887.47552</v>
          </cell>
          <cell r="AO11">
            <v>1</v>
          </cell>
          <cell r="AQ11">
            <v>0</v>
          </cell>
          <cell r="AR11">
            <v>13226142.507647406</v>
          </cell>
          <cell r="AT11">
            <v>1458588</v>
          </cell>
          <cell r="AU11">
            <v>1497969.8759999999</v>
          </cell>
          <cell r="AV11">
            <v>1538415.0626519998</v>
          </cell>
          <cell r="AW11">
            <v>1576875.4392182997</v>
          </cell>
          <cell r="AX11">
            <v>1616297.325198757</v>
          </cell>
          <cell r="AY11">
            <v>1656704.7583287258</v>
          </cell>
          <cell r="AZ11">
            <v>1698122.3772869438</v>
          </cell>
          <cell r="BA11">
            <v>1740575.4367191172</v>
          </cell>
          <cell r="BB11">
            <v>1784089.8226370949</v>
          </cell>
          <cell r="BC11">
            <v>1828692.068203022</v>
          </cell>
          <cell r="BE11">
            <v>6176675.6888505649</v>
          </cell>
          <cell r="BG11">
            <v>681167.99999999988</v>
          </cell>
          <cell r="BH11">
            <v>699559.53599999985</v>
          </cell>
          <cell r="BI11">
            <v>718447.64347199979</v>
          </cell>
          <cell r="BJ11">
            <v>736408.83455879975</v>
          </cell>
          <cell r="BK11">
            <v>754819.05542276963</v>
          </cell>
          <cell r="BL11">
            <v>773689.53180833883</v>
          </cell>
          <cell r="BM11">
            <v>793031.77010354726</v>
          </cell>
          <cell r="BN11">
            <v>812857.5643561359</v>
          </cell>
          <cell r="BO11">
            <v>833179.00346503919</v>
          </cell>
          <cell r="BP11">
            <v>854008.47855166509</v>
          </cell>
        </row>
        <row r="12">
          <cell r="E12" t="str">
            <v>AS YIT Ehitus / Ühiselamu Projekt OÜPärnu mnt 156/Vaari 1, TallinnKoondpakkumine</v>
          </cell>
          <cell r="F12">
            <v>12388</v>
          </cell>
          <cell r="G12">
            <v>0</v>
          </cell>
          <cell r="H12">
            <v>12388</v>
          </cell>
          <cell r="I12">
            <v>12.782329707412474</v>
          </cell>
          <cell r="K12">
            <v>11.491953523449185</v>
          </cell>
          <cell r="L12">
            <v>0.15722265540117342</v>
          </cell>
          <cell r="M12">
            <v>0.57648306980430253</v>
          </cell>
          <cell r="N12">
            <v>0.13165799598634848</v>
          </cell>
          <cell r="O12">
            <v>0.25564659414824947</v>
          </cell>
          <cell r="P12">
            <v>0.12462771464727161</v>
          </cell>
          <cell r="Q12">
            <v>1.5338795648894968E-2</v>
          </cell>
          <cell r="R12">
            <v>8.1813926582441354E-4</v>
          </cell>
          <cell r="S12">
            <v>12.753748488351249</v>
          </cell>
          <cell r="T12">
            <v>157993.43627369526</v>
          </cell>
          <cell r="U12">
            <v>199.55280109783664</v>
          </cell>
          <cell r="W12">
            <v>0.76566154947400722</v>
          </cell>
          <cell r="X12">
            <v>3.5151406695384302</v>
          </cell>
          <cell r="Y12">
            <v>2.5564659414824948</v>
          </cell>
          <cell r="Z12">
            <v>0.76693978244474836</v>
          </cell>
          <cell r="AA12">
            <v>0.19173494561118709</v>
          </cell>
          <cell r="AB12">
            <v>7.6693978244474839E-3</v>
          </cell>
          <cell r="AC12">
            <v>0</v>
          </cell>
          <cell r="AD12">
            <v>4.288471616836885</v>
          </cell>
          <cell r="AE12">
            <v>53125.586389375334</v>
          </cell>
          <cell r="AF12">
            <v>67.100000000000009</v>
          </cell>
          <cell r="AH12">
            <v>17.042220105188136</v>
          </cell>
          <cell r="AI12">
            <v>3.4084440210376274</v>
          </cell>
          <cell r="AJ12">
            <v>20.450664126225764</v>
          </cell>
          <cell r="AK12">
            <v>253342.82719568477</v>
          </cell>
          <cell r="AL12">
            <v>3040113.9263482173</v>
          </cell>
          <cell r="AM12">
            <v>47567446.560000017</v>
          </cell>
          <cell r="AO12">
            <v>1</v>
          </cell>
          <cell r="AQ12">
            <v>0</v>
          </cell>
          <cell r="AR12">
            <v>17191780.297894701</v>
          </cell>
          <cell r="AT12">
            <v>1895921.2352843431</v>
          </cell>
          <cell r="AU12">
            <v>1947111.1086370202</v>
          </cell>
          <cell r="AV12">
            <v>1999683.1085702197</v>
          </cell>
          <cell r="AW12">
            <v>2049675.186284475</v>
          </cell>
          <cell r="AX12">
            <v>2100917.0659415866</v>
          </cell>
          <cell r="AY12">
            <v>2153439.9925901261</v>
          </cell>
          <cell r="AZ12">
            <v>2207275.9924048791</v>
          </cell>
          <cell r="BA12">
            <v>2262457.8922150009</v>
          </cell>
          <cell r="BB12">
            <v>2319019.3395203757</v>
          </cell>
          <cell r="BC12">
            <v>2376994.823008385</v>
          </cell>
          <cell r="BE12">
            <v>5780768.055584264</v>
          </cell>
          <cell r="BG12">
            <v>637507.03667250404</v>
          </cell>
          <cell r="BH12">
            <v>654719.72666266165</v>
          </cell>
          <cell r="BI12">
            <v>672397.15928255348</v>
          </cell>
          <cell r="BJ12">
            <v>689207.08826461725</v>
          </cell>
          <cell r="BK12">
            <v>706437.26547123259</v>
          </cell>
          <cell r="BL12">
            <v>724098.19710801332</v>
          </cell>
          <cell r="BM12">
            <v>742200.65203571355</v>
          </cell>
          <cell r="BN12">
            <v>760755.66833660635</v>
          </cell>
          <cell r="BO12">
            <v>779774.56004502147</v>
          </cell>
          <cell r="BP12">
            <v>799268.92404614692</v>
          </cell>
        </row>
        <row r="13">
          <cell r="E13" t="str">
            <v xml:space="preserve">Zelluloosi Kinnisvara OÜTartu mnt 80j, TallinnMTA üüripind </v>
          </cell>
          <cell r="F13">
            <v>7355</v>
          </cell>
          <cell r="H13">
            <v>7355</v>
          </cell>
          <cell r="I13">
            <v>20</v>
          </cell>
          <cell r="K13">
            <v>7.5</v>
          </cell>
          <cell r="M13">
            <v>0.3</v>
          </cell>
          <cell r="N13">
            <v>0.2</v>
          </cell>
          <cell r="S13">
            <v>8</v>
          </cell>
          <cell r="T13">
            <v>58840</v>
          </cell>
          <cell r="U13">
            <v>125.1728</v>
          </cell>
          <cell r="X13">
            <v>2.5</v>
          </cell>
          <cell r="Y13">
            <v>2.5</v>
          </cell>
          <cell r="AD13">
            <v>2.5</v>
          </cell>
          <cell r="AE13">
            <v>18387.5</v>
          </cell>
          <cell r="AF13">
            <v>39.116500000000002</v>
          </cell>
          <cell r="AH13">
            <v>10.5</v>
          </cell>
          <cell r="AI13">
            <v>2.1</v>
          </cell>
          <cell r="AJ13">
            <v>12.6</v>
          </cell>
          <cell r="AK13">
            <v>92673</v>
          </cell>
          <cell r="AL13">
            <v>1112076</v>
          </cell>
          <cell r="AM13">
            <v>17400208.341600001</v>
          </cell>
          <cell r="AO13">
            <v>1</v>
          </cell>
          <cell r="AP13">
            <v>115090.47365945319</v>
          </cell>
          <cell r="AQ13">
            <v>1.303993583270487</v>
          </cell>
          <cell r="AR13">
            <v>6402572.0092306267</v>
          </cell>
          <cell r="AT13">
            <v>706080</v>
          </cell>
          <cell r="AU13">
            <v>725144.15999999992</v>
          </cell>
          <cell r="AV13">
            <v>744723.0523199999</v>
          </cell>
          <cell r="AW13">
            <v>763341.1286279998</v>
          </cell>
          <cell r="AX13">
            <v>782424.65684369975</v>
          </cell>
          <cell r="AY13">
            <v>801985.27326479217</v>
          </cell>
          <cell r="AZ13">
            <v>822034.90509641194</v>
          </cell>
          <cell r="BA13">
            <v>842585.77772382216</v>
          </cell>
          <cell r="BB13">
            <v>863650.42216691759</v>
          </cell>
          <cell r="BC13">
            <v>885241.6827210905</v>
          </cell>
          <cell r="BE13">
            <v>3044417.8549425676</v>
          </cell>
          <cell r="BG13">
            <v>335740.47365945322</v>
          </cell>
          <cell r="BH13">
            <v>344805.46644825843</v>
          </cell>
          <cell r="BI13">
            <v>354115.21404236136</v>
          </cell>
          <cell r="BJ13">
            <v>362968.09439342038</v>
          </cell>
          <cell r="BK13">
            <v>372042.29675325588</v>
          </cell>
          <cell r="BL13">
            <v>381343.35417208727</v>
          </cell>
          <cell r="BM13">
            <v>390876.9380263894</v>
          </cell>
          <cell r="BN13">
            <v>400648.86147704913</v>
          </cell>
          <cell r="BO13">
            <v>410665.08301397529</v>
          </cell>
          <cell r="BP13">
            <v>420931.71008932462</v>
          </cell>
        </row>
        <row r="14">
          <cell r="E14" t="str">
            <v>Zelluloosi Kinnisvara OÜTartu mnt 80j, TallinnStat üüripind</v>
          </cell>
          <cell r="F14">
            <v>4670</v>
          </cell>
          <cell r="H14">
            <v>4670</v>
          </cell>
          <cell r="I14">
            <v>20</v>
          </cell>
          <cell r="K14">
            <v>7.5</v>
          </cell>
          <cell r="M14">
            <v>0.3</v>
          </cell>
          <cell r="N14">
            <v>0.2</v>
          </cell>
          <cell r="S14">
            <v>8</v>
          </cell>
          <cell r="T14">
            <v>37360</v>
          </cell>
          <cell r="U14">
            <v>125.1728</v>
          </cell>
          <cell r="X14">
            <v>2.5</v>
          </cell>
          <cell r="Y14">
            <v>2.5</v>
          </cell>
          <cell r="AD14">
            <v>2.5</v>
          </cell>
          <cell r="AE14">
            <v>11675</v>
          </cell>
          <cell r="AF14">
            <v>39.116500000000002</v>
          </cell>
          <cell r="AH14">
            <v>10.5</v>
          </cell>
          <cell r="AI14">
            <v>2.1</v>
          </cell>
          <cell r="AJ14">
            <v>12.6</v>
          </cell>
          <cell r="AK14">
            <v>58842</v>
          </cell>
          <cell r="AL14">
            <v>706104</v>
          </cell>
          <cell r="AM14">
            <v>11048126.8464</v>
          </cell>
          <cell r="AO14">
            <v>1</v>
          </cell>
          <cell r="AP14">
            <v>168680.4</v>
          </cell>
          <cell r="AQ14">
            <v>3.01</v>
          </cell>
          <cell r="AR14">
            <v>4065263.260789535</v>
          </cell>
          <cell r="AT14">
            <v>448320</v>
          </cell>
          <cell r="AU14">
            <v>460424.63999999996</v>
          </cell>
          <cell r="AV14">
            <v>472856.1052799999</v>
          </cell>
          <cell r="AW14">
            <v>484677.50791199988</v>
          </cell>
          <cell r="AX14">
            <v>496794.44560979982</v>
          </cell>
          <cell r="AY14">
            <v>509214.30675004475</v>
          </cell>
          <cell r="AZ14">
            <v>521944.66441879584</v>
          </cell>
          <cell r="BA14">
            <v>534993.28102926572</v>
          </cell>
          <cell r="BB14">
            <v>548368.11305499729</v>
          </cell>
          <cell r="BC14">
            <v>562077.3158813722</v>
          </cell>
          <cell r="BE14">
            <v>2799950.0708687929</v>
          </cell>
          <cell r="BG14">
            <v>308780.40000000002</v>
          </cell>
          <cell r="BH14">
            <v>317117.47080000001</v>
          </cell>
          <cell r="BI14">
            <v>325679.64251159999</v>
          </cell>
          <cell r="BJ14">
            <v>333821.63357438997</v>
          </cell>
          <cell r="BK14">
            <v>342167.17441374972</v>
          </cell>
          <cell r="BL14">
            <v>350721.35377409344</v>
          </cell>
          <cell r="BM14">
            <v>359489.38761844573</v>
          </cell>
          <cell r="BN14">
            <v>368476.62230890687</v>
          </cell>
          <cell r="BO14">
            <v>377688.53786662949</v>
          </cell>
          <cell r="BP14">
            <v>387130.75131329522</v>
          </cell>
        </row>
        <row r="15">
          <cell r="E15" t="str">
            <v>Zelluloosi Kinnisvara OÜTartu mnt 80j, TallinnKoondpakkumine</v>
          </cell>
          <cell r="F15">
            <v>12025</v>
          </cell>
          <cell r="H15">
            <v>12025</v>
          </cell>
          <cell r="I15">
            <v>20</v>
          </cell>
          <cell r="K15">
            <v>7.5</v>
          </cell>
          <cell r="M15">
            <v>0.3</v>
          </cell>
          <cell r="N15">
            <v>0.2</v>
          </cell>
          <cell r="S15">
            <v>8</v>
          </cell>
          <cell r="T15">
            <v>96200</v>
          </cell>
          <cell r="U15">
            <v>125.1728</v>
          </cell>
          <cell r="X15">
            <v>2.5</v>
          </cell>
          <cell r="Y15">
            <v>2.5</v>
          </cell>
          <cell r="AD15">
            <v>2.5</v>
          </cell>
          <cell r="AE15">
            <v>30062.5</v>
          </cell>
          <cell r="AF15">
            <v>39.116500000000002</v>
          </cell>
          <cell r="AH15">
            <v>10.5</v>
          </cell>
          <cell r="AI15">
            <v>2.1</v>
          </cell>
          <cell r="AJ15">
            <v>12.6</v>
          </cell>
          <cell r="AK15">
            <v>151515</v>
          </cell>
          <cell r="AL15">
            <v>1818180</v>
          </cell>
          <cell r="AM15">
            <v>28448335.187999997</v>
          </cell>
          <cell r="AO15">
            <v>1</v>
          </cell>
          <cell r="AP15">
            <v>193220.55319468767</v>
          </cell>
          <cell r="AQ15">
            <v>1.3390197726589583</v>
          </cell>
          <cell r="AR15">
            <v>10467835.270020163</v>
          </cell>
          <cell r="AT15">
            <v>1154400</v>
          </cell>
          <cell r="AU15">
            <v>1185568.7999999998</v>
          </cell>
          <cell r="AV15">
            <v>1217579.1575999998</v>
          </cell>
          <cell r="AW15">
            <v>1248018.6365399996</v>
          </cell>
          <cell r="AX15">
            <v>1279219.1024534996</v>
          </cell>
          <cell r="AY15">
            <v>1311199.580014837</v>
          </cell>
          <cell r="AZ15">
            <v>1343979.5695152078</v>
          </cell>
          <cell r="BA15">
            <v>1377579.0587530879</v>
          </cell>
          <cell r="BB15">
            <v>1412018.535221915</v>
          </cell>
          <cell r="BC15">
            <v>1447318.9986024627</v>
          </cell>
          <cell r="BE15">
            <v>5023278.3223180277</v>
          </cell>
          <cell r="BG15">
            <v>553970.5531946877</v>
          </cell>
          <cell r="BH15">
            <v>568927.75813094422</v>
          </cell>
          <cell r="BI15">
            <v>584288.80760047969</v>
          </cell>
          <cell r="BJ15">
            <v>598896.02779049159</v>
          </cell>
          <cell r="BK15">
            <v>613868.42848525383</v>
          </cell>
          <cell r="BL15">
            <v>629215.13919738517</v>
          </cell>
          <cell r="BM15">
            <v>644945.5176773197</v>
          </cell>
          <cell r="BN15">
            <v>661069.15561925259</v>
          </cell>
          <cell r="BO15">
            <v>677595.88450973388</v>
          </cell>
          <cell r="BP15">
            <v>694535.78162247711</v>
          </cell>
        </row>
        <row r="16">
          <cell r="E16" t="str">
            <v xml:space="preserve">Fausto Kinnisvara OÜTartu mnt 80p, TallinnMTA üüripind </v>
          </cell>
          <cell r="F16">
            <v>7420</v>
          </cell>
          <cell r="G16">
            <v>168</v>
          </cell>
          <cell r="H16">
            <v>7588</v>
          </cell>
          <cell r="I16">
            <v>76.693978244474835</v>
          </cell>
          <cell r="K16">
            <v>8.1806910127439831</v>
          </cell>
          <cell r="L16">
            <v>9.5867472805593545E-2</v>
          </cell>
          <cell r="M16">
            <v>0.14060562678153721</v>
          </cell>
          <cell r="N16">
            <v>0.12782329707412474</v>
          </cell>
          <cell r="O16">
            <v>0.17895261590377462</v>
          </cell>
          <cell r="P16">
            <v>0.10225863765929979</v>
          </cell>
          <cell r="Q16">
            <v>1.917349456111871E-2</v>
          </cell>
          <cell r="S16">
            <v>8.8453721575294342</v>
          </cell>
          <cell r="T16">
            <v>67118.683931333348</v>
          </cell>
          <cell r="U16">
            <v>138.40000000000003</v>
          </cell>
          <cell r="W16">
            <v>0.70302813390768604</v>
          </cell>
          <cell r="X16">
            <v>3.0677591297789935</v>
          </cell>
          <cell r="Y16">
            <v>1.3421446192783097</v>
          </cell>
          <cell r="Z16">
            <v>1.4699679163524344</v>
          </cell>
          <cell r="AA16">
            <v>0.25564659414824947</v>
          </cell>
          <cell r="AB16">
            <v>1.2782329707412474E-2</v>
          </cell>
          <cell r="AD16">
            <v>3.783569593394092</v>
          </cell>
          <cell r="AE16">
            <v>28709.72607467437</v>
          </cell>
          <cell r="AF16">
            <v>59.199999999999996</v>
          </cell>
          <cell r="AH16">
            <v>12.628941750923527</v>
          </cell>
          <cell r="AI16">
            <v>2.5257883501847056</v>
          </cell>
          <cell r="AJ16">
            <v>15.154730101108232</v>
          </cell>
          <cell r="AK16">
            <v>114994.09200720926</v>
          </cell>
          <cell r="AL16">
            <v>1379929.1040865111</v>
          </cell>
          <cell r="AM16">
            <v>21591198.720000003</v>
          </cell>
          <cell r="AO16">
            <v>1</v>
          </cell>
          <cell r="AQ16">
            <v>0</v>
          </cell>
          <cell r="AR16">
            <v>7303402.5668788636</v>
          </cell>
          <cell r="AT16">
            <v>805424.20717600011</v>
          </cell>
          <cell r="AU16">
            <v>827170.66076975199</v>
          </cell>
          <cell r="AV16">
            <v>849504.26861053519</v>
          </cell>
          <cell r="AW16">
            <v>870741.87532579852</v>
          </cell>
          <cell r="AX16">
            <v>892510.4222089434</v>
          </cell>
          <cell r="AY16">
            <v>914823.18276416697</v>
          </cell>
          <cell r="AZ16">
            <v>937693.76233327109</v>
          </cell>
          <cell r="BA16">
            <v>961136.10639160278</v>
          </cell>
          <cell r="BB16">
            <v>985164.50905139279</v>
          </cell>
          <cell r="BC16">
            <v>1009793.6217776776</v>
          </cell>
          <cell r="BE16">
            <v>3123998.7858325765</v>
          </cell>
          <cell r="BG16">
            <v>344516.71289609245</v>
          </cell>
          <cell r="BH16">
            <v>353818.66414428689</v>
          </cell>
          <cell r="BI16">
            <v>363371.76807618258</v>
          </cell>
          <cell r="BJ16">
            <v>372456.06227808713</v>
          </cell>
          <cell r="BK16">
            <v>381767.46383503929</v>
          </cell>
          <cell r="BL16">
            <v>391311.65043091524</v>
          </cell>
          <cell r="BM16">
            <v>401094.44169168809</v>
          </cell>
          <cell r="BN16">
            <v>411121.80273398024</v>
          </cell>
          <cell r="BO16">
            <v>421399.84780232969</v>
          </cell>
          <cell r="BP16">
            <v>431934.84399738791</v>
          </cell>
        </row>
        <row r="17">
          <cell r="E17" t="str">
            <v>Fausto Kinnisvara OÜTartu mnt 80p, TallinnStat üüripind</v>
          </cell>
          <cell r="F17">
            <v>4740</v>
          </cell>
          <cell r="G17">
            <v>107</v>
          </cell>
          <cell r="H17">
            <v>4847</v>
          </cell>
          <cell r="I17">
            <v>76.693978244474835</v>
          </cell>
          <cell r="K17">
            <v>8.1806910127439831</v>
          </cell>
          <cell r="L17">
            <v>9.5867472805593545E-2</v>
          </cell>
          <cell r="M17">
            <v>0.14060562678153721</v>
          </cell>
          <cell r="N17">
            <v>0.12782329707412474</v>
          </cell>
          <cell r="O17">
            <v>0.17895261590377462</v>
          </cell>
          <cell r="P17">
            <v>0.10225863765929979</v>
          </cell>
          <cell r="Q17">
            <v>1.917349456111871E-2</v>
          </cell>
          <cell r="S17">
            <v>8.8453721575294342</v>
          </cell>
          <cell r="T17">
            <v>42873.518847545165</v>
          </cell>
          <cell r="U17">
            <v>138.40000000000003</v>
          </cell>
          <cell r="W17">
            <v>0.70302813390768604</v>
          </cell>
          <cell r="X17">
            <v>3.0677591297789935</v>
          </cell>
          <cell r="Y17">
            <v>1.3421446192783097</v>
          </cell>
          <cell r="Z17">
            <v>1.4699679163524344</v>
          </cell>
          <cell r="AA17">
            <v>0.25564659414824947</v>
          </cell>
          <cell r="AB17">
            <v>1.2782329707412474E-2</v>
          </cell>
          <cell r="AD17">
            <v>3.783569593394092</v>
          </cell>
          <cell r="AE17">
            <v>18338.961819181164</v>
          </cell>
          <cell r="AF17">
            <v>59.199999999999996</v>
          </cell>
          <cell r="AH17">
            <v>12.628941750923527</v>
          </cell>
          <cell r="AI17">
            <v>2.5257883501847056</v>
          </cell>
          <cell r="AJ17">
            <v>15.154730101108232</v>
          </cell>
          <cell r="AK17">
            <v>73454.976800071599</v>
          </cell>
          <cell r="AL17">
            <v>881459.72160085919</v>
          </cell>
          <cell r="AM17">
            <v>13791847.680000003</v>
          </cell>
          <cell r="AO17">
            <v>1</v>
          </cell>
          <cell r="AQ17">
            <v>0</v>
          </cell>
          <cell r="AR17">
            <v>4665207.2010624465</v>
          </cell>
          <cell r="AT17">
            <v>514482.22617054195</v>
          </cell>
          <cell r="AU17">
            <v>528373.24627714651</v>
          </cell>
          <cell r="AV17">
            <v>542639.32392662938</v>
          </cell>
          <cell r="AW17">
            <v>556205.3070247951</v>
          </cell>
          <cell r="AX17">
            <v>570110.43970041489</v>
          </cell>
          <cell r="AY17">
            <v>584363.20069292525</v>
          </cell>
          <cell r="AZ17">
            <v>598972.28071024828</v>
          </cell>
          <cell r="BA17">
            <v>613946.58772800444</v>
          </cell>
          <cell r="BB17">
            <v>629295.25242120447</v>
          </cell>
          <cell r="BC17">
            <v>645027.63373173447</v>
          </cell>
          <cell r="BE17">
            <v>1995522.1553677518</v>
          </cell>
          <cell r="BG17">
            <v>220067.54183017398</v>
          </cell>
          <cell r="BH17">
            <v>226009.36545958868</v>
          </cell>
          <cell r="BI17">
            <v>232111.61832699756</v>
          </cell>
          <cell r="BJ17">
            <v>237914.40878517248</v>
          </cell>
          <cell r="BK17">
            <v>243862.26900480175</v>
          </cell>
          <cell r="BL17">
            <v>249958.82572992178</v>
          </cell>
          <cell r="BM17">
            <v>256207.79637316981</v>
          </cell>
          <cell r="BN17">
            <v>262612.99128249905</v>
          </cell>
          <cell r="BO17">
            <v>269178.31606456148</v>
          </cell>
          <cell r="BP17">
            <v>275907.7739661755</v>
          </cell>
        </row>
        <row r="18">
          <cell r="E18" t="str">
            <v>Fausto Kinnisvara OÜTartu mnt 80p, TallinnKoondpakkumine</v>
          </cell>
          <cell r="F18">
            <v>12160</v>
          </cell>
          <cell r="G18">
            <v>275</v>
          </cell>
          <cell r="H18">
            <v>12435</v>
          </cell>
          <cell r="I18">
            <v>76.693978244474835</v>
          </cell>
          <cell r="K18">
            <v>8.1806910127439831</v>
          </cell>
          <cell r="L18">
            <v>9.5867472805593545E-2</v>
          </cell>
          <cell r="M18">
            <v>0.14060562678153721</v>
          </cell>
          <cell r="N18">
            <v>0.12782329707412474</v>
          </cell>
          <cell r="O18">
            <v>0.17895261590377462</v>
          </cell>
          <cell r="P18">
            <v>0.10225863765929979</v>
          </cell>
          <cell r="Q18">
            <v>1.917349456111871E-2</v>
          </cell>
          <cell r="S18">
            <v>8.8453721575294342</v>
          </cell>
          <cell r="T18">
            <v>109992.20277887852</v>
          </cell>
          <cell r="U18">
            <v>138.40000000000003</v>
          </cell>
          <cell r="W18">
            <v>0.70302813390768604</v>
          </cell>
          <cell r="X18">
            <v>3.0677591297789935</v>
          </cell>
          <cell r="Y18">
            <v>1.3421446192783097</v>
          </cell>
          <cell r="Z18">
            <v>1.4699679163524344</v>
          </cell>
          <cell r="AA18">
            <v>0.25564659414824947</v>
          </cell>
          <cell r="AB18">
            <v>1.2782329707412474E-2</v>
          </cell>
          <cell r="AD18">
            <v>3.783569593394092</v>
          </cell>
          <cell r="AE18">
            <v>47048.687893855531</v>
          </cell>
          <cell r="AF18">
            <v>59.199999999999996</v>
          </cell>
          <cell r="AH18">
            <v>12.628941750923527</v>
          </cell>
          <cell r="AI18">
            <v>2.5257883501847056</v>
          </cell>
          <cell r="AJ18">
            <v>15.154730101108232</v>
          </cell>
          <cell r="AK18">
            <v>188449.06880728086</v>
          </cell>
          <cell r="AL18">
            <v>2261388.8256873703</v>
          </cell>
          <cell r="AM18">
            <v>35383046.400000006</v>
          </cell>
          <cell r="AO18">
            <v>1</v>
          </cell>
          <cell r="AQ18">
            <v>0</v>
          </cell>
          <cell r="AR18">
            <v>11968609.767941311</v>
          </cell>
          <cell r="AT18">
            <v>1319906.4333465423</v>
          </cell>
          <cell r="AU18">
            <v>1355543.9070468987</v>
          </cell>
          <cell r="AV18">
            <v>1392143.5925371649</v>
          </cell>
          <cell r="AW18">
            <v>1426947.1823505939</v>
          </cell>
          <cell r="AX18">
            <v>1462620.8619093585</v>
          </cell>
          <cell r="AY18">
            <v>1499186.3834570923</v>
          </cell>
          <cell r="AZ18">
            <v>1536666.0430435196</v>
          </cell>
          <cell r="BA18">
            <v>1575082.6941196076</v>
          </cell>
          <cell r="BB18">
            <v>1614459.7614725977</v>
          </cell>
          <cell r="BC18">
            <v>1654821.2555094126</v>
          </cell>
          <cell r="BE18">
            <v>5119520.9412003262</v>
          </cell>
          <cell r="BG18">
            <v>564584.25472626637</v>
          </cell>
          <cell r="BH18">
            <v>579828.02960387548</v>
          </cell>
          <cell r="BI18">
            <v>595483.38640318008</v>
          </cell>
          <cell r="BJ18">
            <v>610370.47106325952</v>
          </cell>
          <cell r="BK18">
            <v>625629.73283984093</v>
          </cell>
          <cell r="BL18">
            <v>641270.47616083687</v>
          </cell>
          <cell r="BM18">
            <v>657302.23806485778</v>
          </cell>
          <cell r="BN18">
            <v>673734.79401647917</v>
          </cell>
          <cell r="BO18">
            <v>690578.16386689106</v>
          </cell>
          <cell r="BP18">
            <v>707842.6179635633</v>
          </cell>
        </row>
        <row r="19">
          <cell r="E19" t="str">
            <v xml:space="preserve">BC 25 OÜVäike-Paala 1, TallinnMTA üüripind </v>
          </cell>
          <cell r="F19">
            <v>7430</v>
          </cell>
          <cell r="H19">
            <v>7430</v>
          </cell>
          <cell r="I19">
            <v>63.911648537062369</v>
          </cell>
          <cell r="K19">
            <v>11.440185088134164</v>
          </cell>
          <cell r="L19">
            <v>0.10289775414467042</v>
          </cell>
          <cell r="M19">
            <v>0.14060562678153721</v>
          </cell>
          <cell r="N19">
            <v>0.79889560671327964</v>
          </cell>
          <cell r="O19">
            <v>0.31955824268531186</v>
          </cell>
          <cell r="P19">
            <v>0</v>
          </cell>
          <cell r="Q19">
            <v>6.3911648537062372E-3</v>
          </cell>
          <cell r="R19">
            <v>0</v>
          </cell>
          <cell r="S19">
            <v>12.808533483312672</v>
          </cell>
          <cell r="T19">
            <v>95167.403781013156</v>
          </cell>
          <cell r="U19">
            <v>200.41000000000005</v>
          </cell>
          <cell r="W19">
            <v>6.3911648537062368E-2</v>
          </cell>
          <cell r="X19">
            <v>1.23988598161901</v>
          </cell>
          <cell r="Y19">
            <v>0.47933736402796778</v>
          </cell>
          <cell r="Z19">
            <v>0.69663696905397987</v>
          </cell>
          <cell r="AA19">
            <v>6.3911648537062368E-2</v>
          </cell>
          <cell r="AB19">
            <v>0.29399358327048686</v>
          </cell>
          <cell r="AC19">
            <v>0</v>
          </cell>
          <cell r="AD19">
            <v>1.5977912134265591</v>
          </cell>
          <cell r="AE19">
            <v>11871.588715759333</v>
          </cell>
          <cell r="AF19">
            <v>24.999999999999996</v>
          </cell>
          <cell r="AH19">
            <v>14.406324696739231</v>
          </cell>
          <cell r="AI19">
            <v>2.8812649393478464</v>
          </cell>
          <cell r="AJ19">
            <v>17.287589636087077</v>
          </cell>
          <cell r="AK19">
            <v>128446.79099612698</v>
          </cell>
          <cell r="AL19">
            <v>1541361.4919535238</v>
          </cell>
          <cell r="AM19">
            <v>24117066.720000006</v>
          </cell>
          <cell r="AO19">
            <v>0.6</v>
          </cell>
          <cell r="AQ19">
            <v>0</v>
          </cell>
          <cell r="AR19">
            <v>9910769.4540478941</v>
          </cell>
          <cell r="AT19">
            <v>1142008.8453721579</v>
          </cell>
          <cell r="AU19">
            <v>1160509.3886671867</v>
          </cell>
          <cell r="AV19">
            <v>1179309.6407635952</v>
          </cell>
          <cell r="AW19">
            <v>1196999.2853750491</v>
          </cell>
          <cell r="AX19">
            <v>1214954.2746556748</v>
          </cell>
          <cell r="AY19">
            <v>1233178.5887755097</v>
          </cell>
          <cell r="AZ19">
            <v>1251676.2676071422</v>
          </cell>
          <cell r="BA19">
            <v>1270451.4116212493</v>
          </cell>
          <cell r="BB19">
            <v>1289508.1827955679</v>
          </cell>
          <cell r="BC19">
            <v>1308850.8055375014</v>
          </cell>
          <cell r="BE19">
            <v>1291786.2273388656</v>
          </cell>
          <cell r="BG19">
            <v>142459.06458911201</v>
          </cell>
          <cell r="BH19">
            <v>146305.45933301802</v>
          </cell>
          <cell r="BI19">
            <v>150255.7067350095</v>
          </cell>
          <cell r="BJ19">
            <v>154012.09940338472</v>
          </cell>
          <cell r="BK19">
            <v>157862.40188846932</v>
          </cell>
          <cell r="BL19">
            <v>161808.96193568103</v>
          </cell>
          <cell r="BM19">
            <v>165854.18598407303</v>
          </cell>
          <cell r="BN19">
            <v>170000.54063367486</v>
          </cell>
          <cell r="BO19">
            <v>174250.55414951671</v>
          </cell>
          <cell r="BP19">
            <v>178606.81800325462</v>
          </cell>
        </row>
        <row r="20">
          <cell r="E20" t="str">
            <v>BC 25 OÜVäike-Paala 1, TallinnStat üüripind</v>
          </cell>
          <cell r="F20">
            <v>4918</v>
          </cell>
          <cell r="H20">
            <v>4918</v>
          </cell>
          <cell r="I20">
            <v>63.911648537062369</v>
          </cell>
          <cell r="K20">
            <v>11.440185088134164</v>
          </cell>
          <cell r="L20">
            <v>0.10289775414467042</v>
          </cell>
          <cell r="M20">
            <v>0.14060562678153721</v>
          </cell>
          <cell r="N20">
            <v>0.79889560671327964</v>
          </cell>
          <cell r="O20">
            <v>0.31955824268531186</v>
          </cell>
          <cell r="P20">
            <v>0</v>
          </cell>
          <cell r="Q20">
            <v>6.3911648537062372E-3</v>
          </cell>
          <cell r="R20">
            <v>0</v>
          </cell>
          <cell r="S20">
            <v>12.808533483312672</v>
          </cell>
          <cell r="T20">
            <v>62992.367670931722</v>
          </cell>
          <cell r="U20">
            <v>200.41000000000005</v>
          </cell>
          <cell r="W20">
            <v>6.3911648537062368E-2</v>
          </cell>
          <cell r="X20">
            <v>1.23988598161901</v>
          </cell>
          <cell r="Y20">
            <v>0.47933736402796778</v>
          </cell>
          <cell r="Z20">
            <v>0.69663696905397987</v>
          </cell>
          <cell r="AA20">
            <v>6.3911648537062368E-2</v>
          </cell>
          <cell r="AB20">
            <v>0.29399358327048686</v>
          </cell>
          <cell r="AC20">
            <v>0</v>
          </cell>
          <cell r="AD20">
            <v>1.5977912134265591</v>
          </cell>
          <cell r="AE20">
            <v>7857.9371876318173</v>
          </cell>
          <cell r="AF20">
            <v>24.999999999999996</v>
          </cell>
          <cell r="AH20">
            <v>14.406324696739231</v>
          </cell>
          <cell r="AI20">
            <v>2.8812649393478464</v>
          </cell>
          <cell r="AJ20">
            <v>17.287589636087077</v>
          </cell>
          <cell r="AK20">
            <v>85020.365830276249</v>
          </cell>
          <cell r="AL20">
            <v>1020244.389963315</v>
          </cell>
          <cell r="AM20">
            <v>15963355.872000003</v>
          </cell>
          <cell r="AO20">
            <v>0.6</v>
          </cell>
          <cell r="AQ20">
            <v>0</v>
          </cell>
          <cell r="AR20">
            <v>6560049.0141329141</v>
          </cell>
          <cell r="AT20">
            <v>755908.41205118061</v>
          </cell>
          <cell r="AU20">
            <v>768154.12832640973</v>
          </cell>
          <cell r="AV20">
            <v>780598.22520529758</v>
          </cell>
          <cell r="AW20">
            <v>792307.19858337694</v>
          </cell>
          <cell r="AX20">
            <v>804191.80656212755</v>
          </cell>
          <cell r="AY20">
            <v>816254.68366055936</v>
          </cell>
          <cell r="AZ20">
            <v>828498.50391546765</v>
          </cell>
          <cell r="BA20">
            <v>840925.98147419957</v>
          </cell>
          <cell r="BB20">
            <v>853539.87119631248</v>
          </cell>
          <cell r="BC20">
            <v>866342.96926425712</v>
          </cell>
          <cell r="BE20">
            <v>855047.73432739475</v>
          </cell>
          <cell r="BG20">
            <v>94295.246251581804</v>
          </cell>
          <cell r="BH20">
            <v>96841.217900374511</v>
          </cell>
          <cell r="BI20">
            <v>99455.930783684613</v>
          </cell>
          <cell r="BJ20">
            <v>101942.32905327671</v>
          </cell>
          <cell r="BK20">
            <v>104490.88727960862</v>
          </cell>
          <cell r="BL20">
            <v>107103.15946159883</v>
          </cell>
          <cell r="BM20">
            <v>109780.73844813879</v>
          </cell>
          <cell r="BN20">
            <v>112525.25690934225</v>
          </cell>
          <cell r="BO20">
            <v>115338.3883320758</v>
          </cell>
          <cell r="BP20">
            <v>118221.84804037769</v>
          </cell>
        </row>
        <row r="21">
          <cell r="E21" t="str">
            <v>BC 25 OÜVäike-Paala 1, TallinnKoondpakkumine</v>
          </cell>
          <cell r="F21">
            <v>12348</v>
          </cell>
          <cell r="H21">
            <v>12348</v>
          </cell>
          <cell r="I21">
            <v>63.911648537062369</v>
          </cell>
          <cell r="K21">
            <v>11.440185088134164</v>
          </cell>
          <cell r="L21">
            <v>0.10289775414467042</v>
          </cell>
          <cell r="M21">
            <v>0.14060562678153721</v>
          </cell>
          <cell r="N21">
            <v>0.79889560671327964</v>
          </cell>
          <cell r="O21">
            <v>0.31955824268531186</v>
          </cell>
          <cell r="P21">
            <v>0</v>
          </cell>
          <cell r="Q21">
            <v>6.3911648537062372E-3</v>
          </cell>
          <cell r="R21">
            <v>0</v>
          </cell>
          <cell r="S21">
            <v>12.808533483312672</v>
          </cell>
          <cell r="T21">
            <v>158159.77145194486</v>
          </cell>
          <cell r="U21">
            <v>200.41000000000005</v>
          </cell>
          <cell r="W21">
            <v>6.3911648537062368E-2</v>
          </cell>
          <cell r="X21">
            <v>1.23988598161901</v>
          </cell>
          <cell r="Y21">
            <v>0.47933736402796778</v>
          </cell>
          <cell r="Z21">
            <v>0.69663696905397987</v>
          </cell>
          <cell r="AA21">
            <v>6.3911648537062368E-2</v>
          </cell>
          <cell r="AB21">
            <v>0.29399358327048686</v>
          </cell>
          <cell r="AC21">
            <v>0</v>
          </cell>
          <cell r="AD21">
            <v>1.5977912134265591</v>
          </cell>
          <cell r="AE21">
            <v>19729.52590339115</v>
          </cell>
          <cell r="AF21">
            <v>24.999999999999996</v>
          </cell>
          <cell r="AH21">
            <v>14.406324696739231</v>
          </cell>
          <cell r="AI21">
            <v>2.8812649393478464</v>
          </cell>
          <cell r="AJ21">
            <v>17.287589636087077</v>
          </cell>
          <cell r="AK21">
            <v>213467.15682640322</v>
          </cell>
          <cell r="AL21">
            <v>2561605.8819168387</v>
          </cell>
          <cell r="AM21">
            <v>40080422.592000008</v>
          </cell>
          <cell r="AO21">
            <v>0.6</v>
          </cell>
          <cell r="AQ21">
            <v>0</v>
          </cell>
          <cell r="AR21">
            <v>16470818.468180809</v>
          </cell>
          <cell r="AT21">
            <v>1897917.2574233385</v>
          </cell>
          <cell r="AU21">
            <v>1928663.5169935965</v>
          </cell>
          <cell r="AV21">
            <v>1959907.8659688926</v>
          </cell>
          <cell r="AW21">
            <v>1989306.4839584257</v>
          </cell>
          <cell r="AX21">
            <v>2019146.0812178019</v>
          </cell>
          <cell r="AY21">
            <v>2049433.2724360686</v>
          </cell>
          <cell r="AZ21">
            <v>2080174.7715226095</v>
          </cell>
          <cell r="BA21">
            <v>2111377.3930954486</v>
          </cell>
          <cell r="BB21">
            <v>2143048.0539918803</v>
          </cell>
          <cell r="BC21">
            <v>2175193.7748017581</v>
          </cell>
          <cell r="BE21">
            <v>2146833.9616662604</v>
          </cell>
          <cell r="BG21">
            <v>236754.3108406938</v>
          </cell>
          <cell r="BH21">
            <v>243146.67723339252</v>
          </cell>
          <cell r="BI21">
            <v>249711.6375186941</v>
          </cell>
          <cell r="BJ21">
            <v>255954.42845666144</v>
          </cell>
          <cell r="BK21">
            <v>262353.28916807793</v>
          </cell>
          <cell r="BL21">
            <v>268912.12139727984</v>
          </cell>
          <cell r="BM21">
            <v>275634.92443221179</v>
          </cell>
          <cell r="BN21">
            <v>282525.79754301708</v>
          </cell>
          <cell r="BO21">
            <v>289588.94248159247</v>
          </cell>
          <cell r="BP21">
            <v>296828.66604363226</v>
          </cell>
        </row>
        <row r="22">
          <cell r="E22" t="str">
            <v>FB Baltic Holding OÜLiimi tn 4, TallinnKoondpakkumine</v>
          </cell>
          <cell r="F22">
            <v>12418</v>
          </cell>
          <cell r="G22">
            <v>260</v>
          </cell>
          <cell r="H22">
            <v>12678</v>
          </cell>
          <cell r="I22">
            <v>25.64</v>
          </cell>
          <cell r="K22">
            <v>8.89</v>
          </cell>
          <cell r="L22">
            <v>0.08</v>
          </cell>
          <cell r="M22">
            <v>0.14000000000000001</v>
          </cell>
          <cell r="N22">
            <v>0.76</v>
          </cell>
          <cell r="O22">
            <v>0.02</v>
          </cell>
          <cell r="P22">
            <v>0.05</v>
          </cell>
          <cell r="Q22">
            <v>0.03</v>
          </cell>
          <cell r="R22">
            <v>-5.9993689856447929E-3</v>
          </cell>
          <cell r="S22">
            <v>9.9640006310143558</v>
          </cell>
          <cell r="T22">
            <v>126323.6</v>
          </cell>
          <cell r="U22">
            <v>155.90273227322922</v>
          </cell>
          <cell r="W22">
            <v>0.82</v>
          </cell>
          <cell r="X22">
            <v>4.6800000000000006</v>
          </cell>
          <cell r="Y22">
            <v>3.5</v>
          </cell>
          <cell r="Z22">
            <v>1.1100000000000001</v>
          </cell>
          <cell r="AA22">
            <v>7.0000000000000007E-2</v>
          </cell>
          <cell r="AB22">
            <v>0.03</v>
          </cell>
          <cell r="AC22">
            <v>-8.333333333334636E-3</v>
          </cell>
          <cell r="AD22">
            <v>5.5216666666666665</v>
          </cell>
          <cell r="AE22">
            <v>70003.69</v>
          </cell>
          <cell r="AF22">
            <v>86.395309666666662</v>
          </cell>
          <cell r="AH22">
            <v>15.485667297681022</v>
          </cell>
          <cell r="AI22">
            <v>3.0971334595362046</v>
          </cell>
          <cell r="AJ22">
            <v>18.582800757217228</v>
          </cell>
          <cell r="AK22">
            <v>235592.74800000002</v>
          </cell>
          <cell r="AL22">
            <v>2827112.9760000003</v>
          </cell>
          <cell r="AM22">
            <v>44234705.890281603</v>
          </cell>
          <cell r="AO22">
            <v>1</v>
          </cell>
          <cell r="AQ22">
            <v>0</v>
          </cell>
          <cell r="AR22">
            <v>13745682.281870259</v>
          </cell>
          <cell r="AT22">
            <v>1515883.2000000002</v>
          </cell>
          <cell r="AU22">
            <v>1556812.0464000001</v>
          </cell>
          <cell r="AV22">
            <v>1598845.9716528</v>
          </cell>
          <cell r="AW22">
            <v>1638817.1209441198</v>
          </cell>
          <cell r="AX22">
            <v>1679787.5489677226</v>
          </cell>
          <cell r="AY22">
            <v>1721782.2376919156</v>
          </cell>
          <cell r="AZ22">
            <v>1764826.7936342133</v>
          </cell>
          <cell r="BA22">
            <v>1808947.4634750686</v>
          </cell>
          <cell r="BB22">
            <v>1854171.1500619452</v>
          </cell>
          <cell r="BC22">
            <v>1900525.4288134936</v>
          </cell>
          <cell r="BE22">
            <v>7617329.4720744044</v>
          </cell>
          <cell r="BG22">
            <v>840044.28</v>
          </cell>
          <cell r="BH22">
            <v>862725.47555999993</v>
          </cell>
          <cell r="BI22">
            <v>886019.06340011989</v>
          </cell>
          <cell r="BJ22">
            <v>908169.53998512286</v>
          </cell>
          <cell r="BK22">
            <v>930873.77848475089</v>
          </cell>
          <cell r="BL22">
            <v>954145.62294686958</v>
          </cell>
          <cell r="BM22">
            <v>977999.26352054125</v>
          </cell>
          <cell r="BN22">
            <v>1002449.2451085547</v>
          </cell>
          <cell r="BO22">
            <v>1027510.4762362685</v>
          </cell>
          <cell r="BP22">
            <v>1053198.2381421751</v>
          </cell>
        </row>
        <row r="23">
          <cell r="E23" t="str">
            <v>Kaamos Kinnisvara OÜ / Kaamos Ehitus OÜ / Vindor Holding OÜTatari 51, TallinnStat üüripind</v>
          </cell>
          <cell r="F23">
            <v>4626</v>
          </cell>
          <cell r="G23">
            <v>0</v>
          </cell>
          <cell r="H23">
            <v>4626</v>
          </cell>
          <cell r="I23">
            <v>25</v>
          </cell>
          <cell r="K23">
            <v>5.3589917298326792</v>
          </cell>
          <cell r="L23">
            <v>0.114</v>
          </cell>
          <cell r="M23">
            <v>0.20800000000000002</v>
          </cell>
          <cell r="N23">
            <v>0.35</v>
          </cell>
          <cell r="O23">
            <v>0.33250000000000002</v>
          </cell>
          <cell r="P23">
            <v>1.981514388351252</v>
          </cell>
          <cell r="Q23">
            <v>1.4999999999999999E-2</v>
          </cell>
          <cell r="S23">
            <v>8.3600061181839322</v>
          </cell>
          <cell r="T23">
            <v>38673.388302718871</v>
          </cell>
          <cell r="U23">
            <v>130.8056717287767</v>
          </cell>
          <cell r="W23">
            <v>0.65</v>
          </cell>
          <cell r="X23">
            <v>2.02</v>
          </cell>
          <cell r="Y23">
            <v>1.4</v>
          </cell>
          <cell r="Z23">
            <v>0.45</v>
          </cell>
          <cell r="AA23">
            <v>0.17</v>
          </cell>
          <cell r="AB23">
            <v>1.4999999999999999E-2</v>
          </cell>
          <cell r="AD23">
            <v>2.6850000000000001</v>
          </cell>
          <cell r="AE23">
            <v>12420.81</v>
          </cell>
          <cell r="AF23">
            <v>42.011120999999996</v>
          </cell>
          <cell r="AH23">
            <v>11.045006118183933</v>
          </cell>
          <cell r="AI23">
            <v>2.2090012236367866</v>
          </cell>
          <cell r="AJ23">
            <v>13.254007341820719</v>
          </cell>
          <cell r="AK23">
            <v>61313.037963262643</v>
          </cell>
          <cell r="AL23">
            <v>735756.45555915171</v>
          </cell>
          <cell r="AM23">
            <v>11512086.957551822</v>
          </cell>
          <cell r="AO23">
            <v>1</v>
          </cell>
          <cell r="AQ23">
            <v>0</v>
          </cell>
          <cell r="AR23">
            <v>4208177.3189852992</v>
          </cell>
          <cell r="AT23">
            <v>464080.65963262646</v>
          </cell>
          <cell r="AU23">
            <v>476610.83744270733</v>
          </cell>
          <cell r="AV23">
            <v>489479.33005366038</v>
          </cell>
          <cell r="AW23">
            <v>501716.31330500182</v>
          </cell>
          <cell r="AX23">
            <v>514259.2211376268</v>
          </cell>
          <cell r="AY23">
            <v>527115.70166606747</v>
          </cell>
          <cell r="AZ23">
            <v>540293.59420771908</v>
          </cell>
          <cell r="BA23">
            <v>553800.93406291201</v>
          </cell>
          <cell r="BB23">
            <v>567645.95741448482</v>
          </cell>
          <cell r="BC23">
            <v>581837.10634984693</v>
          </cell>
          <cell r="BE23">
            <v>1351548.7837860617</v>
          </cell>
          <cell r="BG23">
            <v>149049.72</v>
          </cell>
          <cell r="BH23">
            <v>153074.06243999998</v>
          </cell>
          <cell r="BI23">
            <v>157207.06212587998</v>
          </cell>
          <cell r="BJ23">
            <v>161137.23867902695</v>
          </cell>
          <cell r="BK23">
            <v>165165.66964600261</v>
          </cell>
          <cell r="BL23">
            <v>169294.81138715267</v>
          </cell>
          <cell r="BM23">
            <v>173527.18167183147</v>
          </cell>
          <cell r="BN23">
            <v>177865.36121362724</v>
          </cell>
          <cell r="BO23">
            <v>182311.99524396792</v>
          </cell>
          <cell r="BP23">
            <v>186869.79512506709</v>
          </cell>
        </row>
        <row r="24">
          <cell r="E24" t="str">
            <v>Kawe Group AS / Ühiselamu Projekt OÜPärnu mnt 156/Vaari 1, TallinnKoondpakkumine</v>
          </cell>
          <cell r="F24">
            <v>12114</v>
          </cell>
          <cell r="H24">
            <v>12114</v>
          </cell>
          <cell r="I24">
            <v>32</v>
          </cell>
          <cell r="K24">
            <v>10.5</v>
          </cell>
          <cell r="L24">
            <v>1.2</v>
          </cell>
          <cell r="S24">
            <v>11.7</v>
          </cell>
          <cell r="T24">
            <v>141733.79999999999</v>
          </cell>
          <cell r="U24">
            <v>183.06521999999998</v>
          </cell>
          <cell r="X24">
            <v>0</v>
          </cell>
          <cell r="AB24">
            <v>0.05</v>
          </cell>
          <cell r="AD24">
            <v>0.05</v>
          </cell>
          <cell r="AE24">
            <v>605.70000000000005</v>
          </cell>
          <cell r="AF24">
            <v>0.78232999999999997</v>
          </cell>
          <cell r="AH24">
            <v>11.75</v>
          </cell>
          <cell r="AI24">
            <v>2.35</v>
          </cell>
          <cell r="AJ24">
            <v>14.1</v>
          </cell>
          <cell r="AK24">
            <v>170807.4</v>
          </cell>
          <cell r="AL24">
            <v>2049688.7999999998</v>
          </cell>
          <cell r="AM24">
            <v>32070660.778079994</v>
          </cell>
          <cell r="AO24">
            <v>1</v>
          </cell>
          <cell r="AP24">
            <v>827143.91999999993</v>
          </cell>
          <cell r="AQ24">
            <v>5.6899999999999986</v>
          </cell>
          <cell r="AR24">
            <v>15422516.326340785</v>
          </cell>
          <cell r="AT24">
            <v>1700805.5999999999</v>
          </cell>
          <cell r="AU24">
            <v>1746727.3511999997</v>
          </cell>
          <cell r="AV24">
            <v>1793888.9896823994</v>
          </cell>
          <cell r="AW24">
            <v>1838736.2144244593</v>
          </cell>
          <cell r="AX24">
            <v>1884704.6197850707</v>
          </cell>
          <cell r="AY24">
            <v>1931822.2352796972</v>
          </cell>
          <cell r="AZ24">
            <v>1980117.7911616894</v>
          </cell>
          <cell r="BA24">
            <v>2029620.7359407316</v>
          </cell>
          <cell r="BB24">
            <v>2080361.2543392498</v>
          </cell>
          <cell r="BC24">
            <v>2132370.2856977307</v>
          </cell>
          <cell r="BE24">
            <v>7566260.1464270186</v>
          </cell>
          <cell r="BG24">
            <v>834412.32</v>
          </cell>
          <cell r="BH24">
            <v>856941.45263999992</v>
          </cell>
          <cell r="BI24">
            <v>880078.87186127983</v>
          </cell>
          <cell r="BJ24">
            <v>902080.84365781175</v>
          </cell>
          <cell r="BK24">
            <v>924632.86474925699</v>
          </cell>
          <cell r="BL24">
            <v>947748.68636798835</v>
          </cell>
          <cell r="BM24">
            <v>971442.403527188</v>
          </cell>
          <cell r="BN24">
            <v>995728.46361536765</v>
          </cell>
          <cell r="BO24">
            <v>1020621.6752057518</v>
          </cell>
          <cell r="BP24">
            <v>1046137.2170858955</v>
          </cell>
        </row>
        <row r="25">
          <cell r="E25" t="str">
            <v>Kawe Group AS / Ühiselamu Projekt OÜPärnu mnt 156/Vaari 1, TallinnStat üüripind</v>
          </cell>
          <cell r="F25">
            <v>4733</v>
          </cell>
          <cell r="H25">
            <v>4733</v>
          </cell>
          <cell r="I25">
            <v>32</v>
          </cell>
          <cell r="K25">
            <v>12.6</v>
          </cell>
          <cell r="L25">
            <v>1.2</v>
          </cell>
          <cell r="S25">
            <v>13.799999999999999</v>
          </cell>
          <cell r="T25">
            <v>65315.399999999994</v>
          </cell>
          <cell r="U25">
            <v>215.92307999999997</v>
          </cell>
          <cell r="X25">
            <v>0</v>
          </cell>
          <cell r="AB25">
            <v>0.05</v>
          </cell>
          <cell r="AD25">
            <v>0.05</v>
          </cell>
          <cell r="AE25">
            <v>236.65</v>
          </cell>
          <cell r="AF25">
            <v>0.78232999999999997</v>
          </cell>
          <cell r="AH25">
            <v>13.85</v>
          </cell>
          <cell r="AI25">
            <v>2.77</v>
          </cell>
          <cell r="AJ25">
            <v>16.62</v>
          </cell>
          <cell r="AK25">
            <v>78662.460000000006</v>
          </cell>
          <cell r="AL25">
            <v>943949.52</v>
          </cell>
          <cell r="AM25">
            <v>14769600.559632</v>
          </cell>
          <cell r="AO25">
            <v>1</v>
          </cell>
          <cell r="AP25">
            <v>267899.66743803769</v>
          </cell>
          <cell r="AQ25">
            <v>4.7168756151496174</v>
          </cell>
          <cell r="AR25">
            <v>7107181.3700153315</v>
          </cell>
          <cell r="AT25">
            <v>783784.79999999993</v>
          </cell>
          <cell r="AU25">
            <v>804946.98959999986</v>
          </cell>
          <cell r="AV25">
            <v>826680.55831919983</v>
          </cell>
          <cell r="AW25">
            <v>847347.5722771798</v>
          </cell>
          <cell r="AX25">
            <v>868531.26158410928</v>
          </cell>
          <cell r="AY25">
            <v>890244.54312371195</v>
          </cell>
          <cell r="AZ25">
            <v>912500.65670180472</v>
          </cell>
          <cell r="BA25">
            <v>935313.17311934975</v>
          </cell>
          <cell r="BB25">
            <v>958696.00244733342</v>
          </cell>
          <cell r="BC25">
            <v>982663.40250851668</v>
          </cell>
          <cell r="BE25">
            <v>2455003.5916791111</v>
          </cell>
          <cell r="BG25">
            <v>270739.46743803768</v>
          </cell>
          <cell r="BH25">
            <v>278049.43305886467</v>
          </cell>
          <cell r="BI25">
            <v>285556.76775145397</v>
          </cell>
          <cell r="BJ25">
            <v>292695.6869452403</v>
          </cell>
          <cell r="BK25">
            <v>300013.0791188713</v>
          </cell>
          <cell r="BL25">
            <v>307513.40609684307</v>
          </cell>
          <cell r="BM25">
            <v>315201.2412492641</v>
          </cell>
          <cell r="BN25">
            <v>323081.27228049567</v>
          </cell>
          <cell r="BO25">
            <v>331158.30408750806</v>
          </cell>
          <cell r="BP25">
            <v>339437.26168969576</v>
          </cell>
        </row>
        <row r="26">
          <cell r="E26" t="str">
            <v>Ambler Properties OÜEndla 15/Lõkke 2, TallinnStat üüripind</v>
          </cell>
          <cell r="F26">
            <v>4879</v>
          </cell>
          <cell r="G26">
            <v>0</v>
          </cell>
          <cell r="H26">
            <v>4879</v>
          </cell>
          <cell r="I26">
            <v>20</v>
          </cell>
          <cell r="K26">
            <v>5</v>
          </cell>
          <cell r="L26">
            <v>1</v>
          </cell>
          <cell r="M26">
            <v>1</v>
          </cell>
          <cell r="N26">
            <v>0.5</v>
          </cell>
          <cell r="O26">
            <v>0.5</v>
          </cell>
          <cell r="P26">
            <v>0.5</v>
          </cell>
          <cell r="Q26">
            <v>0.5</v>
          </cell>
          <cell r="S26">
            <v>9</v>
          </cell>
          <cell r="T26">
            <v>43911</v>
          </cell>
          <cell r="U26">
            <v>140.8194</v>
          </cell>
          <cell r="W26">
            <v>0.7</v>
          </cell>
          <cell r="X26">
            <v>1.3</v>
          </cell>
          <cell r="Y26">
            <v>0.6</v>
          </cell>
          <cell r="Z26">
            <v>0.5</v>
          </cell>
          <cell r="AA26">
            <v>0.2</v>
          </cell>
          <cell r="AB26">
            <v>2</v>
          </cell>
          <cell r="AD26">
            <v>4</v>
          </cell>
          <cell r="AE26">
            <v>19516</v>
          </cell>
          <cell r="AF26">
            <v>62.586399999999998</v>
          </cell>
          <cell r="AH26">
            <v>13</v>
          </cell>
          <cell r="AI26">
            <v>2.6</v>
          </cell>
          <cell r="AJ26">
            <v>15.6</v>
          </cell>
          <cell r="AK26">
            <v>76112.399999999994</v>
          </cell>
          <cell r="AL26">
            <v>913348.79999999993</v>
          </cell>
          <cell r="AM26">
            <v>14290803.334079998</v>
          </cell>
          <cell r="AO26">
            <v>1</v>
          </cell>
          <cell r="AQ26">
            <v>0</v>
          </cell>
          <cell r="AR26">
            <v>4778098.9037614902</v>
          </cell>
          <cell r="AT26">
            <v>526932</v>
          </cell>
          <cell r="AU26">
            <v>541159.16399999999</v>
          </cell>
          <cell r="AV26">
            <v>555770.46142799989</v>
          </cell>
          <cell r="AW26">
            <v>569664.72296369984</v>
          </cell>
          <cell r="AX26">
            <v>583906.34103779227</v>
          </cell>
          <cell r="AY26">
            <v>598503.99956373707</v>
          </cell>
          <cell r="AZ26">
            <v>613466.59955283045</v>
          </cell>
          <cell r="BA26">
            <v>628803.26454165112</v>
          </cell>
          <cell r="BB26">
            <v>644523.34615519235</v>
          </cell>
          <cell r="BC26">
            <v>660636.42980907205</v>
          </cell>
          <cell r="BE26">
            <v>2123599.5127828843</v>
          </cell>
          <cell r="BG26">
            <v>234192</v>
          </cell>
          <cell r="BH26">
            <v>240515.18399999998</v>
          </cell>
          <cell r="BI26">
            <v>247009.09396799997</v>
          </cell>
          <cell r="BJ26">
            <v>253184.32131719994</v>
          </cell>
          <cell r="BK26">
            <v>259513.92935012991</v>
          </cell>
          <cell r="BL26">
            <v>266001.77758388314</v>
          </cell>
          <cell r="BM26">
            <v>272651.8220234802</v>
          </cell>
          <cell r="BN26">
            <v>279468.1175740672</v>
          </cell>
          <cell r="BO26">
            <v>286454.82051341888</v>
          </cell>
          <cell r="BP26">
            <v>293616.19102625432</v>
          </cell>
        </row>
        <row r="27">
          <cell r="E27" t="str">
            <v>ViaCerta OÜTartu mnt 83, TallinnStat üüripind</v>
          </cell>
          <cell r="F27">
            <v>4634.8999999999996</v>
          </cell>
          <cell r="H27">
            <v>4634.8999999999996</v>
          </cell>
          <cell r="I27">
            <v>25.108147639560215</v>
          </cell>
          <cell r="K27">
            <v>11.184538493985915</v>
          </cell>
          <cell r="L27">
            <v>0.12782329707412474</v>
          </cell>
          <cell r="M27">
            <v>0.38346989122237418</v>
          </cell>
          <cell r="N27">
            <v>0.31955824268531186</v>
          </cell>
          <cell r="O27">
            <v>6.3911648537062368E-2</v>
          </cell>
          <cell r="P27">
            <v>6.3911648537062368E-2</v>
          </cell>
          <cell r="Q27">
            <v>1.2782329707412474E-2</v>
          </cell>
          <cell r="S27">
            <v>12.155995551749266</v>
          </cell>
          <cell r="T27">
            <v>56341.823782802669</v>
          </cell>
          <cell r="U27">
            <v>190.20000000000005</v>
          </cell>
          <cell r="W27">
            <v>0.7349839581762172</v>
          </cell>
          <cell r="X27">
            <v>2.2369076987971828</v>
          </cell>
          <cell r="Y27">
            <v>1.4060562678153721</v>
          </cell>
          <cell r="Z27">
            <v>0.63911648537062371</v>
          </cell>
          <cell r="AA27">
            <v>0.19173494561118709</v>
          </cell>
          <cell r="AB27">
            <v>2.5564659414824949E-2</v>
          </cell>
          <cell r="AD27">
            <v>2.9974563163882251</v>
          </cell>
          <cell r="AE27">
            <v>13892.910280827784</v>
          </cell>
          <cell r="AF27">
            <v>46.9</v>
          </cell>
          <cell r="AH27">
            <v>15.153451868137491</v>
          </cell>
          <cell r="AI27">
            <v>3.0306903736274986</v>
          </cell>
          <cell r="AJ27">
            <v>18.184142241764988</v>
          </cell>
          <cell r="AK27">
            <v>84281.680876356535</v>
          </cell>
          <cell r="AL27">
            <v>1011380.1705162784</v>
          </cell>
          <cell r="AM27">
            <v>15824660.976</v>
          </cell>
          <cell r="AO27">
            <v>1</v>
          </cell>
          <cell r="AQ27">
            <v>0</v>
          </cell>
          <cell r="AR27">
            <v>6130737.3198636435</v>
          </cell>
          <cell r="AT27">
            <v>676101.88539363199</v>
          </cell>
          <cell r="AU27">
            <v>694356.63629925996</v>
          </cell>
          <cell r="AV27">
            <v>713104.26547933987</v>
          </cell>
          <cell r="AW27">
            <v>730931.87211632333</v>
          </cell>
          <cell r="AX27">
            <v>749205.16891923139</v>
          </cell>
          <cell r="AY27">
            <v>767935.29814221209</v>
          </cell>
          <cell r="AZ27">
            <v>787133.68059576734</v>
          </cell>
          <cell r="BA27">
            <v>806812.02261066146</v>
          </cell>
          <cell r="BB27">
            <v>826982.32317592797</v>
          </cell>
          <cell r="BC27">
            <v>847656.88125532609</v>
          </cell>
          <cell r="BE27">
            <v>1511732.8091567024</v>
          </cell>
          <cell r="BG27">
            <v>166714.92336993341</v>
          </cell>
          <cell r="BH27">
            <v>171216.22630092161</v>
          </cell>
          <cell r="BI27">
            <v>175839.06441104648</v>
          </cell>
          <cell r="BJ27">
            <v>180235.04102132263</v>
          </cell>
          <cell r="BK27">
            <v>184740.91704685567</v>
          </cell>
          <cell r="BL27">
            <v>189359.43997302704</v>
          </cell>
          <cell r="BM27">
            <v>194093.42597235271</v>
          </cell>
          <cell r="BN27">
            <v>198945.76162166151</v>
          </cell>
          <cell r="BO27">
            <v>203919.40566220303</v>
          </cell>
          <cell r="BP27">
            <v>209017.39080375808</v>
          </cell>
        </row>
        <row r="28">
          <cell r="E28" t="str">
            <v>Solution Management OÜMustamäe tee 24Stat üüripind</v>
          </cell>
          <cell r="F28">
            <v>4829</v>
          </cell>
          <cell r="H28">
            <v>4829</v>
          </cell>
          <cell r="I28">
            <v>9.5867472805593543</v>
          </cell>
          <cell r="K28">
            <v>11.823654979356538</v>
          </cell>
          <cell r="L28">
            <v>0.12782329707412474</v>
          </cell>
          <cell r="M28">
            <v>0.44738153975943656</v>
          </cell>
          <cell r="N28">
            <v>0.31955824268531186</v>
          </cell>
          <cell r="O28">
            <v>0.19173494561118709</v>
          </cell>
          <cell r="P28">
            <v>0.19173494561118709</v>
          </cell>
          <cell r="Q28">
            <v>1.2782329707412474E-2</v>
          </cell>
          <cell r="S28">
            <v>13.114670279805202</v>
          </cell>
          <cell r="T28">
            <v>63330.742781179317</v>
          </cell>
          <cell r="U28">
            <v>205.20000000000005</v>
          </cell>
          <cell r="W28">
            <v>0.75096187031048278</v>
          </cell>
          <cell r="X28">
            <v>3.7068756151496176</v>
          </cell>
          <cell r="Y28">
            <v>2.5564659414824948</v>
          </cell>
          <cell r="Z28">
            <v>0.95867472805593557</v>
          </cell>
          <cell r="AA28">
            <v>0.19173494561118709</v>
          </cell>
          <cell r="AB28">
            <v>1.2782329707412474E-2</v>
          </cell>
          <cell r="AD28">
            <v>4.4706198151675132</v>
          </cell>
          <cell r="AE28">
            <v>21588.623087443921</v>
          </cell>
          <cell r="AF28">
            <v>69.95</v>
          </cell>
          <cell r="AH28">
            <v>17.585290094972713</v>
          </cell>
          <cell r="AI28">
            <v>3.5170580189945428</v>
          </cell>
          <cell r="AJ28">
            <v>21.102348113967256</v>
          </cell>
          <cell r="AK28">
            <v>101903.23904234788</v>
          </cell>
          <cell r="AL28">
            <v>1222838.8685081745</v>
          </cell>
          <cell r="AM28">
            <v>19133270.640000004</v>
          </cell>
          <cell r="AO28">
            <v>1</v>
          </cell>
          <cell r="AQ28">
            <v>0</v>
          </cell>
          <cell r="AR28">
            <v>6891224.3551081456</v>
          </cell>
          <cell r="AT28">
            <v>759968.9133741518</v>
          </cell>
          <cell r="AU28">
            <v>780488.07403525384</v>
          </cell>
          <cell r="AV28">
            <v>801561.25203420559</v>
          </cell>
          <cell r="AW28">
            <v>821600.2833350607</v>
          </cell>
          <cell r="AX28">
            <v>842140.2904184371</v>
          </cell>
          <cell r="AY28">
            <v>863193.79767889797</v>
          </cell>
          <cell r="AZ28">
            <v>884773.64262087038</v>
          </cell>
          <cell r="BA28">
            <v>906892.98368639208</v>
          </cell>
          <cell r="BB28">
            <v>929565.30827855179</v>
          </cell>
          <cell r="BC28">
            <v>952804.44098551548</v>
          </cell>
          <cell r="BE28">
            <v>2349128.3803109881</v>
          </cell>
          <cell r="BG28">
            <v>259063.47704932705</v>
          </cell>
          <cell r="BH28">
            <v>266058.19092965883</v>
          </cell>
          <cell r="BI28">
            <v>273241.7620847596</v>
          </cell>
          <cell r="BJ28">
            <v>280072.80613687856</v>
          </cell>
          <cell r="BK28">
            <v>287074.62629030051</v>
          </cell>
          <cell r="BL28">
            <v>294251.49194755801</v>
          </cell>
          <cell r="BM28">
            <v>301607.77924624691</v>
          </cell>
          <cell r="BN28">
            <v>309147.97372740303</v>
          </cell>
          <cell r="BO28">
            <v>316876.67307058809</v>
          </cell>
          <cell r="BP28">
            <v>324798.58989735274</v>
          </cell>
        </row>
        <row r="29">
          <cell r="E29" t="str">
            <v>PalmGrupp OÜHobujaama 12/14, TallinnStat üüripind</v>
          </cell>
          <cell r="F29">
            <v>4993</v>
          </cell>
          <cell r="G29">
            <v>0</v>
          </cell>
          <cell r="H29">
            <v>4993</v>
          </cell>
          <cell r="I29">
            <v>65</v>
          </cell>
          <cell r="K29">
            <v>11.8</v>
          </cell>
          <cell r="L29">
            <v>0.1</v>
          </cell>
          <cell r="M29">
            <v>0.31</v>
          </cell>
          <cell r="N29">
            <v>0.3</v>
          </cell>
          <cell r="O29">
            <v>0.3</v>
          </cell>
          <cell r="P29">
            <v>0.65</v>
          </cell>
          <cell r="Q29">
            <v>0.04</v>
          </cell>
          <cell r="S29">
            <v>13.500000000000002</v>
          </cell>
          <cell r="T29">
            <v>67405.500000000015</v>
          </cell>
          <cell r="U29">
            <v>211.22910000000002</v>
          </cell>
          <cell r="W29">
            <v>0.7</v>
          </cell>
          <cell r="X29">
            <v>1.37</v>
          </cell>
          <cell r="Y29">
            <v>0.5</v>
          </cell>
          <cell r="Z29">
            <v>0.83</v>
          </cell>
          <cell r="AA29">
            <v>0.04</v>
          </cell>
          <cell r="AB29">
            <v>0.2</v>
          </cell>
          <cell r="AD29">
            <v>2.27</v>
          </cell>
          <cell r="AE29">
            <v>11334.11</v>
          </cell>
          <cell r="AF29">
            <v>35.517781999999997</v>
          </cell>
          <cell r="AH29">
            <v>15.770000000000001</v>
          </cell>
          <cell r="AI29">
            <v>3.1540000000000004</v>
          </cell>
          <cell r="AJ29">
            <v>18.924000000000003</v>
          </cell>
          <cell r="AK29">
            <v>94487.532000000021</v>
          </cell>
          <cell r="AL29">
            <v>1133850.3840000003</v>
          </cell>
          <cell r="AM29">
            <v>17740903.418294404</v>
          </cell>
          <cell r="AO29">
            <v>1</v>
          </cell>
          <cell r="AQ29">
            <v>0</v>
          </cell>
          <cell r="AR29">
            <v>7334611.9573112717</v>
          </cell>
          <cell r="AT29">
            <v>808866.00000000023</v>
          </cell>
          <cell r="AU29">
            <v>830705.38200000022</v>
          </cell>
          <cell r="AV29">
            <v>853134.4273140002</v>
          </cell>
          <cell r="AW29">
            <v>874462.78799685009</v>
          </cell>
          <cell r="AX29">
            <v>896324.35769677127</v>
          </cell>
          <cell r="AY29">
            <v>918732.46663919045</v>
          </cell>
          <cell r="AZ29">
            <v>941700.77830517013</v>
          </cell>
          <cell r="BA29">
            <v>965243.29776279931</v>
          </cell>
          <cell r="BB29">
            <v>989374.38020686922</v>
          </cell>
          <cell r="BC29">
            <v>1014108.7397120409</v>
          </cell>
          <cell r="BE29">
            <v>1233301.418007154</v>
          </cell>
          <cell r="BG29">
            <v>136009.32</v>
          </cell>
          <cell r="BH29">
            <v>139681.57164000001</v>
          </cell>
          <cell r="BI29">
            <v>143452.97407428001</v>
          </cell>
          <cell r="BJ29">
            <v>147039.29842613699</v>
          </cell>
          <cell r="BK29">
            <v>150715.2808867904</v>
          </cell>
          <cell r="BL29">
            <v>154483.16290896013</v>
          </cell>
          <cell r="BM29">
            <v>158345.24198168411</v>
          </cell>
          <cell r="BN29">
            <v>162303.87303122619</v>
          </cell>
          <cell r="BO29">
            <v>166361.46985700683</v>
          </cell>
          <cell r="BP29">
            <v>170520.50660343198</v>
          </cell>
        </row>
        <row r="30">
          <cell r="E30" t="str">
            <v xml:space="preserve">PalmGrupp OÜ - 2Hobujaama 12/14, TallinnMTA üüripind </v>
          </cell>
          <cell r="F30">
            <v>12058</v>
          </cell>
          <cell r="G30">
            <v>0</v>
          </cell>
          <cell r="H30">
            <v>12058</v>
          </cell>
          <cell r="I30">
            <v>100</v>
          </cell>
          <cell r="K30">
            <v>13.8</v>
          </cell>
          <cell r="L30">
            <v>0.1</v>
          </cell>
          <cell r="M30">
            <v>0.31</v>
          </cell>
          <cell r="N30">
            <v>0.3</v>
          </cell>
          <cell r="O30">
            <v>0.3</v>
          </cell>
          <cell r="P30">
            <v>0.65</v>
          </cell>
          <cell r="Q30">
            <v>0.04</v>
          </cell>
          <cell r="S30">
            <v>15.500000000000002</v>
          </cell>
          <cell r="T30">
            <v>186899.00000000003</v>
          </cell>
          <cell r="U30">
            <v>242.52230000000003</v>
          </cell>
          <cell r="W30">
            <v>0.7</v>
          </cell>
          <cell r="X30">
            <v>1.3660000000000001</v>
          </cell>
          <cell r="Y30">
            <v>0.5</v>
          </cell>
          <cell r="Z30">
            <v>0.83</v>
          </cell>
          <cell r="AA30">
            <v>3.5999999999999997E-2</v>
          </cell>
          <cell r="AB30">
            <v>0.2</v>
          </cell>
          <cell r="AD30">
            <v>2.266</v>
          </cell>
          <cell r="AE30">
            <v>27323.428</v>
          </cell>
          <cell r="AF30">
            <v>35.455195599999996</v>
          </cell>
          <cell r="AH30">
            <v>17.766000000000002</v>
          </cell>
          <cell r="AI30">
            <v>3.5532000000000004</v>
          </cell>
          <cell r="AJ30">
            <v>21.319200000000002</v>
          </cell>
          <cell r="AK30">
            <v>257066.91360000003</v>
          </cell>
          <cell r="AL30">
            <v>3084802.9632000001</v>
          </cell>
          <cell r="AM30">
            <v>48266678.044005118</v>
          </cell>
          <cell r="AO30">
            <v>1</v>
          </cell>
          <cell r="AQ30">
            <v>0</v>
          </cell>
          <cell r="AR30">
            <v>20337088.816335745</v>
          </cell>
          <cell r="AT30">
            <v>2242788.0000000005</v>
          </cell>
          <cell r="AU30">
            <v>2303343.2760000001</v>
          </cell>
          <cell r="AV30">
            <v>2365533.5444519999</v>
          </cell>
          <cell r="AW30">
            <v>2424671.8830632996</v>
          </cell>
          <cell r="AX30">
            <v>2485288.680139882</v>
          </cell>
          <cell r="AY30">
            <v>2547420.8971433789</v>
          </cell>
          <cell r="AZ30">
            <v>2611106.4195719631</v>
          </cell>
          <cell r="BA30">
            <v>2676384.080061262</v>
          </cell>
          <cell r="BB30">
            <v>2743293.6820627935</v>
          </cell>
          <cell r="BC30">
            <v>2811876.0241143629</v>
          </cell>
          <cell r="BE30">
            <v>2973151.177923664</v>
          </cell>
          <cell r="BG30">
            <v>327881.136</v>
          </cell>
          <cell r="BH30">
            <v>336733.92667199997</v>
          </cell>
          <cell r="BI30">
            <v>345825.74269214395</v>
          </cell>
          <cell r="BJ30">
            <v>354471.38625944749</v>
          </cell>
          <cell r="BK30">
            <v>363333.17091593368</v>
          </cell>
          <cell r="BL30">
            <v>372416.500188832</v>
          </cell>
          <cell r="BM30">
            <v>381726.91269355279</v>
          </cell>
          <cell r="BN30">
            <v>391270.08551089157</v>
          </cell>
          <cell r="BO30">
            <v>401051.83764866384</v>
          </cell>
          <cell r="BP30">
            <v>411078.13358988042</v>
          </cell>
        </row>
        <row r="31">
          <cell r="E31" t="str">
            <v>PalmGrupp OÜ - 2Hobujaama 12/14, TallinnStat üüripind</v>
          </cell>
          <cell r="F31">
            <v>4758</v>
          </cell>
          <cell r="G31">
            <v>0</v>
          </cell>
          <cell r="H31">
            <v>4758</v>
          </cell>
          <cell r="I31">
            <v>100</v>
          </cell>
          <cell r="K31">
            <v>13.8</v>
          </cell>
          <cell r="L31">
            <v>0.1</v>
          </cell>
          <cell r="M31">
            <v>0.31</v>
          </cell>
          <cell r="N31">
            <v>0.3</v>
          </cell>
          <cell r="O31">
            <v>0.3</v>
          </cell>
          <cell r="P31">
            <v>0.65</v>
          </cell>
          <cell r="Q31">
            <v>0.04</v>
          </cell>
          <cell r="S31">
            <v>15.500000000000002</v>
          </cell>
          <cell r="T31">
            <v>73749.000000000015</v>
          </cell>
          <cell r="U31">
            <v>242.52230000000003</v>
          </cell>
          <cell r="W31">
            <v>0.7</v>
          </cell>
          <cell r="X31">
            <v>1.3660000000000001</v>
          </cell>
          <cell r="Y31">
            <v>0.5</v>
          </cell>
          <cell r="Z31">
            <v>0.83</v>
          </cell>
          <cell r="AA31">
            <v>3.5999999999999997E-2</v>
          </cell>
          <cell r="AB31">
            <v>0.2</v>
          </cell>
          <cell r="AD31">
            <v>2.266</v>
          </cell>
          <cell r="AE31">
            <v>10781.628000000001</v>
          </cell>
          <cell r="AF31">
            <v>35.455195599999996</v>
          </cell>
          <cell r="AH31">
            <v>17.766000000000002</v>
          </cell>
          <cell r="AI31">
            <v>3.5532000000000004</v>
          </cell>
          <cell r="AJ31">
            <v>21.319200000000002</v>
          </cell>
          <cell r="AK31">
            <v>101436.75360000001</v>
          </cell>
          <cell r="AL31">
            <v>1217241.0432000002</v>
          </cell>
          <cell r="AM31">
            <v>19045683.706533123</v>
          </cell>
          <cell r="AO31">
            <v>1</v>
          </cell>
          <cell r="AQ31">
            <v>0</v>
          </cell>
          <cell r="AR31">
            <v>8024868.8495708648</v>
          </cell>
          <cell r="AT31">
            <v>884988.00000000023</v>
          </cell>
          <cell r="AU31">
            <v>908882.67600000021</v>
          </cell>
          <cell r="AV31">
            <v>933422.50825200009</v>
          </cell>
          <cell r="AW31">
            <v>956758.07095830003</v>
          </cell>
          <cell r="AX31">
            <v>980677.02273225749</v>
          </cell>
          <cell r="AY31">
            <v>1005193.9483005638</v>
          </cell>
          <cell r="AZ31">
            <v>1030323.7970080778</v>
          </cell>
          <cell r="BA31">
            <v>1056081.8919332798</v>
          </cell>
          <cell r="BB31">
            <v>1082483.9392316118</v>
          </cell>
          <cell r="BC31">
            <v>1109546.0377124019</v>
          </cell>
          <cell r="BE31">
            <v>1173184.0524598435</v>
          </cell>
          <cell r="BG31">
            <v>129379.53600000001</v>
          </cell>
          <cell r="BH31">
            <v>132872.78347200001</v>
          </cell>
          <cell r="BI31">
            <v>136460.34862574399</v>
          </cell>
          <cell r="BJ31">
            <v>139871.85734138757</v>
          </cell>
          <cell r="BK31">
            <v>143368.65377492225</v>
          </cell>
          <cell r="BL31">
            <v>146952.87011929529</v>
          </cell>
          <cell r="BM31">
            <v>150626.69187227765</v>
          </cell>
          <cell r="BN31">
            <v>154392.35916908458</v>
          </cell>
          <cell r="BO31">
            <v>158252.16814831167</v>
          </cell>
          <cell r="BP31">
            <v>162208.47235201945</v>
          </cell>
        </row>
        <row r="32">
          <cell r="E32" t="str">
            <v>PalmGrupp OÜ - 2Hobujaama 12/14, TallinnKoondpakkumine</v>
          </cell>
          <cell r="F32">
            <v>16816</v>
          </cell>
          <cell r="G32">
            <v>0</v>
          </cell>
          <cell r="H32">
            <v>16816</v>
          </cell>
          <cell r="I32">
            <v>100</v>
          </cell>
          <cell r="K32">
            <v>13.8</v>
          </cell>
          <cell r="L32">
            <v>0.1</v>
          </cell>
          <cell r="M32">
            <v>0.31</v>
          </cell>
          <cell r="N32">
            <v>0.3</v>
          </cell>
          <cell r="O32">
            <v>0.3</v>
          </cell>
          <cell r="P32">
            <v>0.65</v>
          </cell>
          <cell r="Q32">
            <v>0.04</v>
          </cell>
          <cell r="S32">
            <v>15.500000000000002</v>
          </cell>
          <cell r="T32">
            <v>260648.00000000003</v>
          </cell>
          <cell r="U32">
            <v>242.52230000000003</v>
          </cell>
          <cell r="W32">
            <v>0.7</v>
          </cell>
          <cell r="X32">
            <v>1.3660000000000001</v>
          </cell>
          <cell r="Y32">
            <v>0.5</v>
          </cell>
          <cell r="Z32">
            <v>0.83</v>
          </cell>
          <cell r="AA32">
            <v>3.5999999999999997E-2</v>
          </cell>
          <cell r="AB32">
            <v>0.2</v>
          </cell>
          <cell r="AD32">
            <v>2.266</v>
          </cell>
          <cell r="AE32">
            <v>38105.055999999997</v>
          </cell>
          <cell r="AF32">
            <v>35.455195599999996</v>
          </cell>
          <cell r="AH32">
            <v>17.766000000000002</v>
          </cell>
          <cell r="AI32">
            <v>3.5532000000000004</v>
          </cell>
          <cell r="AJ32">
            <v>21.319200000000002</v>
          </cell>
          <cell r="AK32">
            <v>358503.66720000003</v>
          </cell>
          <cell r="AL32">
            <v>4302044.0064000003</v>
          </cell>
          <cell r="AM32">
            <v>67312361.750538245</v>
          </cell>
          <cell r="AO32">
            <v>1</v>
          </cell>
          <cell r="AQ32">
            <v>0</v>
          </cell>
          <cell r="AR32">
            <v>28361957.665906608</v>
          </cell>
          <cell r="AT32">
            <v>3127776.0000000005</v>
          </cell>
          <cell r="AU32">
            <v>3212225.952</v>
          </cell>
          <cell r="AV32">
            <v>3298956.0527039999</v>
          </cell>
          <cell r="AW32">
            <v>3381429.9540215996</v>
          </cell>
          <cell r="AX32">
            <v>3465965.7028721394</v>
          </cell>
          <cell r="AY32">
            <v>3552614.8454439426</v>
          </cell>
          <cell r="AZ32">
            <v>3641430.2165800408</v>
          </cell>
          <cell r="BA32">
            <v>3732465.9719945416</v>
          </cell>
          <cell r="BB32">
            <v>3825777.6212944048</v>
          </cell>
          <cell r="BC32">
            <v>3921422.0618267646</v>
          </cell>
          <cell r="BE32">
            <v>4146335.2303835065</v>
          </cell>
          <cell r="BG32">
            <v>457260.67199999996</v>
          </cell>
          <cell r="BH32">
            <v>469606.7101439999</v>
          </cell>
          <cell r="BI32">
            <v>482286.09131788783</v>
          </cell>
          <cell r="BJ32">
            <v>494343.24360083498</v>
          </cell>
          <cell r="BK32">
            <v>506701.82469085581</v>
          </cell>
          <cell r="BL32">
            <v>519369.37030812714</v>
          </cell>
          <cell r="BM32">
            <v>532353.60456583032</v>
          </cell>
          <cell r="BN32">
            <v>545662.44467997598</v>
          </cell>
          <cell r="BO32">
            <v>559304.00579697534</v>
          </cell>
          <cell r="BP32">
            <v>573286.6059418997</v>
          </cell>
        </row>
      </sheetData>
      <sheetData sheetId="2">
        <row r="1">
          <cell r="B1">
            <v>3.95E-2</v>
          </cell>
        </row>
        <row r="2">
          <cell r="B2">
            <v>287.60241841678067</v>
          </cell>
        </row>
      </sheetData>
      <sheetData sheetId="3"/>
      <sheetData sheetId="4"/>
      <sheetData sheetId="5"/>
      <sheetData sheetId="6"/>
      <sheetData sheetId="7">
        <row r="1">
          <cell r="F1" t="str">
            <v>Üüripind (m2)</v>
          </cell>
          <cell r="G1" t="str">
            <v>Arhitektuur, lähiümbrus ja teised rentnikud</v>
          </cell>
          <cell r="H1" t="str">
            <v>Kommentaar</v>
          </cell>
          <cell r="I1" t="str">
            <v>Asukoha sobivus</v>
          </cell>
          <cell r="J1" t="str">
            <v>kommentaar</v>
          </cell>
          <cell r="K1" t="str">
            <v>Ruumilahendus</v>
          </cell>
          <cell r="L1" t="str">
            <v>kommentaar</v>
          </cell>
        </row>
        <row r="2">
          <cell r="E2" t="str">
            <v xml:space="preserve">E.L.L. Kinnisvara AS / Smuuli Kinnisvara OÜJ.Smuuli tee 1, TallinnMTA üüripind </v>
          </cell>
          <cell r="F2">
            <v>7530</v>
          </cell>
          <cell r="G2">
            <v>2</v>
          </cell>
          <cell r="H2" t="str">
            <v>Välisilmelt jätab korterelamu mulje</v>
          </cell>
          <cell r="I2">
            <v>2</v>
          </cell>
          <cell r="J2" t="str">
            <v>ainult bussiliiklus, 
lähiümbruses ei ole büroosid</v>
          </cell>
          <cell r="K2">
            <v>0</v>
          </cell>
          <cell r="L2" t="str">
            <v>Materjal puudub</v>
          </cell>
        </row>
        <row r="3">
          <cell r="E3" t="str">
            <v>E.L.L. Kinnisvara AS / Smuuli Kinnisvara OÜJ.Smuuli tee 1, TallinnStat üüripind</v>
          </cell>
          <cell r="F3">
            <v>4810</v>
          </cell>
          <cell r="G3">
            <v>2</v>
          </cell>
          <cell r="H3" t="str">
            <v>Materjal puudub</v>
          </cell>
          <cell r="I3">
            <v>1</v>
          </cell>
          <cell r="K3">
            <v>0</v>
          </cell>
          <cell r="L3" t="str">
            <v>Materjal puudub</v>
          </cell>
        </row>
        <row r="4">
          <cell r="E4" t="str">
            <v>E.L.L. Kinnisvara AS / Smuuli Kinnisvara OÜJ.Smuuli tee 1, TallinnKoondpakkumine</v>
          </cell>
          <cell r="F4">
            <v>12340</v>
          </cell>
          <cell r="G4">
            <v>2</v>
          </cell>
          <cell r="H4" t="str">
            <v>Materjal puudub</v>
          </cell>
          <cell r="I4">
            <v>1.6102106969205834</v>
          </cell>
          <cell r="K4">
            <v>0</v>
          </cell>
        </row>
        <row r="5">
          <cell r="E5" t="str">
            <v xml:space="preserve">E.L.L. Kinnisvara AS / Rannamõisa Kinnisvara OÜRannamõisa 4a, TallinnMTA üüripind </v>
          </cell>
          <cell r="F5">
            <v>7530</v>
          </cell>
          <cell r="G5">
            <v>2</v>
          </cell>
          <cell r="H5" t="str">
            <v>Õismäe liiklussõlm on probleemne, kesklinnast liialt kaugel</v>
          </cell>
          <cell r="I5">
            <v>2</v>
          </cell>
          <cell r="J5" t="str">
            <v>Õismäe liiklussõlm on probleemne, kesklinnast liialt kaugel</v>
          </cell>
          <cell r="K5">
            <v>0</v>
          </cell>
          <cell r="L5" t="str">
            <v>Sarnane Smuuli teele pakutavale lahendusele</v>
          </cell>
        </row>
        <row r="6">
          <cell r="E6" t="str">
            <v>E.L.L. Kinnisvara AS / Rannamõisa Kinnisvara OÜRannamõisa 4a, TallinnStat üüripind</v>
          </cell>
          <cell r="F6">
            <v>4810</v>
          </cell>
          <cell r="G6">
            <v>2</v>
          </cell>
          <cell r="H6" t="str">
            <v>Materjal puudub</v>
          </cell>
          <cell r="I6">
            <v>2</v>
          </cell>
          <cell r="K6">
            <v>0</v>
          </cell>
          <cell r="L6" t="str">
            <v>Materjal puudub</v>
          </cell>
        </row>
        <row r="7">
          <cell r="E7" t="str">
            <v>E.L.L. Kinnisvara AS / Rannamõisa Kinnisvara OÜRannamõisa 4a, TallinnKoondpakkumine</v>
          </cell>
          <cell r="F7">
            <v>12340</v>
          </cell>
          <cell r="G7">
            <v>2</v>
          </cell>
          <cell r="I7">
            <v>2</v>
          </cell>
          <cell r="K7">
            <v>0</v>
          </cell>
        </row>
        <row r="8">
          <cell r="E8" t="str">
            <v xml:space="preserve">E.L.L. Kinnisvara AS / AS JärvevanaValukoja 24, TallinnMTA üüripind </v>
          </cell>
          <cell r="F8">
            <v>7530</v>
          </cell>
          <cell r="G8">
            <v>1</v>
          </cell>
          <cell r="H8" t="str">
            <v>Kaks eraldi maja.</v>
          </cell>
          <cell r="I8">
            <v>1</v>
          </cell>
          <cell r="J8" t="str">
            <v>Ainult bussiliiklus</v>
          </cell>
          <cell r="K8">
            <v>0</v>
          </cell>
          <cell r="L8" t="str">
            <v>Materjal puudub</v>
          </cell>
        </row>
        <row r="9">
          <cell r="E9" t="str">
            <v>E.L.L. Kinnisvara AS / AS JärvevanaValukoja 24, TallinnStat üüripind</v>
          </cell>
          <cell r="F9">
            <v>4810</v>
          </cell>
          <cell r="G9">
            <v>1</v>
          </cell>
          <cell r="H9" t="str">
            <v>Materjal puudub</v>
          </cell>
          <cell r="I9">
            <v>1</v>
          </cell>
          <cell r="K9">
            <v>0</v>
          </cell>
          <cell r="L9" t="str">
            <v>Materjal puudub</v>
          </cell>
        </row>
        <row r="10">
          <cell r="E10" t="str">
            <v>E.L.L. Kinnisvara AS / AS JärvevanaValukoja 24, TallinnKoondpakkumine</v>
          </cell>
          <cell r="F10">
            <v>12340</v>
          </cell>
          <cell r="G10">
            <v>1</v>
          </cell>
          <cell r="I10">
            <v>1</v>
          </cell>
          <cell r="K10">
            <v>0</v>
          </cell>
        </row>
        <row r="11">
          <cell r="E11" t="str">
            <v>AS YIT Ehitus / Ühiselamu Projekt OÜPärnu mnt 156/Vaari 1, TallinnKoondpakkumine</v>
          </cell>
          <cell r="F11">
            <v>12388</v>
          </cell>
          <cell r="G11">
            <v>3</v>
          </cell>
          <cell r="H11" t="str">
            <v>MTA: Välisilme on sulandunud piirkonna teiste hoonetega, ei ole esilekutsuv ning tüüpilisele büroopinnale sobilik.
Stat</v>
          </cell>
          <cell r="I11">
            <v>3</v>
          </cell>
          <cell r="J11" t="str">
            <v>MTA: väljasõidul vasakpööre on probleemne kuid
 see on lahendatav rajatava ristmikuga.
 Koostöö partner PPA lähedal. 
Linna saabujatele lihtne leida
Stat</v>
          </cell>
          <cell r="K11">
            <v>3</v>
          </cell>
          <cell r="L11" t="str">
            <v xml:space="preserve">MTA: puudub klienditeeninduse saal
Stat: - arhiiviruumid hajutatud
- pikim osa mööda Pärnu mnt (müra, saaste)
- vasak poolne tagumine osa pime
- väikseid juhi kabinette raske/võimatu projekteerida struktuuri üksuste juurde
- I k puudub teabekeskus
</v>
          </cell>
        </row>
        <row r="12">
          <cell r="E12" t="str">
            <v xml:space="preserve">Zelluloosi Kinnisvara OÜTartu mnt 80j, TallinnMTA üüripind </v>
          </cell>
          <cell r="F12">
            <v>7355</v>
          </cell>
          <cell r="G12">
            <v>2</v>
          </cell>
          <cell r="H12" t="str">
            <v>MTA: Harjumatu, moderne kuid samas väga huvitav. Mõjub värskendavalt, äratab maksumaksjas huvi ning tuletab meelde kohustusi.
Samas kahtlus kas reaalselt ka teostatav</v>
          </cell>
          <cell r="I12">
            <v>4</v>
          </cell>
          <cell r="J12" t="str">
            <v>MTA: Väga hea logistiline juurdepääs(buss, tramm, maaliinide bussijaam, lennujaam-õhuväravad)Lähedal Tolli teeninduskeskus ja  postiteenused.Kaba liikumise tsenter</v>
          </cell>
          <cell r="K12">
            <v>2</v>
          </cell>
          <cell r="L12" t="str">
            <v>ühiskasutuses olevad ruumid on kahe üksuse vahel üldises kasutamises.Ühised koridorid. Turvarisk</v>
          </cell>
        </row>
        <row r="13">
          <cell r="E13" t="str">
            <v>Zelluloosi Kinnisvara OÜTartu mnt 80j, TallinnStat üüripind</v>
          </cell>
          <cell r="F13">
            <v>4670</v>
          </cell>
          <cell r="G13">
            <v>3</v>
          </cell>
          <cell r="H13" t="str">
            <v>Ühised koridorid ja ühiskasutuses ruumid on turvarisk</v>
          </cell>
          <cell r="I13">
            <v>3</v>
          </cell>
          <cell r="K13">
            <v>2</v>
          </cell>
          <cell r="L13" t="str">
            <v>STAT:
- I k teabekeskusesse ebamugav sissepääs ja MTA uurimisosakonnaga ühel korrusel
- II k tööruumid ilma päevavalguseta- ei saa töökohti planeerida
- väikseid juhi kabinette raske struktuuriüksuste juurde projekteerida
- üks suur printimisruum
- korrus</v>
          </cell>
        </row>
        <row r="14">
          <cell r="E14" t="str">
            <v>Zelluloosi Kinnisvara OÜTartu mnt 80j, TallinnKoondpakkumine</v>
          </cell>
          <cell r="F14">
            <v>12025</v>
          </cell>
          <cell r="G14">
            <v>2.3883575883575885</v>
          </cell>
          <cell r="I14">
            <v>3.6116424116424115</v>
          </cell>
          <cell r="K14">
            <v>2</v>
          </cell>
        </row>
        <row r="15">
          <cell r="E15" t="str">
            <v xml:space="preserve">Fausto Kinnisvara OÜTartu mnt 80p, TallinnMTA üüripind </v>
          </cell>
          <cell r="F15">
            <v>7588</v>
          </cell>
          <cell r="G15">
            <v>3</v>
          </cell>
          <cell r="H15" t="str">
            <v>madalam osa liiga massiivne</v>
          </cell>
          <cell r="I15">
            <v>4</v>
          </cell>
          <cell r="J15" t="str">
            <v>Väga hea logistiline juurdepääs(buss, tramm, maaliinide bussijaam, lennujaam-õhuväravad)Lähedal Tolli teeninduskeskus ja  postiteenused.Kabaküla- kaupade liikumise tsenter</v>
          </cell>
          <cell r="K15">
            <v>2</v>
          </cell>
          <cell r="L15" t="str">
            <v>kabinetid jäävad pimedaks palju kunstvalgustust</v>
          </cell>
        </row>
        <row r="16">
          <cell r="E16" t="str">
            <v>Fausto Kinnisvara OÜTartu mnt 80p, TallinnStat üüripind</v>
          </cell>
          <cell r="F16">
            <v>4847</v>
          </cell>
          <cell r="G16">
            <v>2</v>
          </cell>
          <cell r="H16" t="str">
            <v>Ühised koridorid turvarisk</v>
          </cell>
          <cell r="I16">
            <v>3</v>
          </cell>
          <cell r="K16">
            <v>1</v>
          </cell>
          <cell r="L16" t="str">
            <v xml:space="preserve">- sügavad pinnad, suures osas puudub päevavalgus
- printimise ruum 40 m2, tegelikult vajalik väikseid ruume vastavalt struktuuriüksustele
- MTAga ühine sissepääs
- 2 lifti ei ole piisav
- pole võimalik projekteerida väikseid juhi kabinette
</v>
          </cell>
        </row>
        <row r="17">
          <cell r="E17" t="str">
            <v>Fausto Kinnisvara OÜTartu mnt 80p, TallinnKoondpakkumine</v>
          </cell>
          <cell r="F17">
            <v>12435</v>
          </cell>
          <cell r="G17">
            <v>2.6102131081624447</v>
          </cell>
          <cell r="I17">
            <v>3.6102131081624447</v>
          </cell>
          <cell r="K17">
            <v>1.6102131081624447</v>
          </cell>
        </row>
        <row r="18">
          <cell r="E18" t="str">
            <v xml:space="preserve">BC 25 OÜVäike-Paala 1, TallinnMTA üüripind </v>
          </cell>
          <cell r="F18">
            <v>8523</v>
          </cell>
          <cell r="G18">
            <v>3</v>
          </cell>
          <cell r="H18" t="str">
            <v>Kaob teiste hulka ära, liialt  linna ääres</v>
          </cell>
          <cell r="I18">
            <v>2</v>
          </cell>
          <cell r="J18" t="str">
            <v>Bussiühendus on kehv, positiivne on tramm</v>
          </cell>
          <cell r="K18">
            <v>2</v>
          </cell>
          <cell r="L18" t="str">
            <v>ühised vahekoridori pinnad, ei ole eraldatust</v>
          </cell>
        </row>
        <row r="19">
          <cell r="E19" t="str">
            <v>BC 25 OÜVäike-Paala 1, TallinnStat üüripind</v>
          </cell>
          <cell r="F19">
            <v>3880</v>
          </cell>
          <cell r="G19">
            <v>2</v>
          </cell>
          <cell r="H19" t="str">
            <v xml:space="preserve">Arhitektuuri kirjeldus puudub
- ebameeldiv naabrus
- ühised koridorid- turvarisk
</v>
          </cell>
          <cell r="I19">
            <v>1</v>
          </cell>
          <cell r="K19">
            <v>2</v>
          </cell>
          <cell r="L19" t="str">
            <v xml:space="preserve">-I k töötajatel tuleb läbi käia teabekeskusest
- 2 lifti ei ole piisav
- väikseid juhi kabinette raske struktuuriüksuste juurde projekteerida
- MTAga ühine sissepääs
</v>
          </cell>
        </row>
        <row r="20">
          <cell r="E20" t="str">
            <v>BC 25 OÜVäike-Paala 1, TallinnKoondpakkumine</v>
          </cell>
          <cell r="F20">
            <v>12403</v>
          </cell>
          <cell r="G20">
            <v>2.6871724582762235</v>
          </cell>
          <cell r="I20">
            <v>1.6871724582762235</v>
          </cell>
          <cell r="K20">
            <v>2</v>
          </cell>
        </row>
        <row r="21">
          <cell r="E21" t="str">
            <v>FB Baltic Holding OÜLiimi tn 4, TallinnKoondpakkumine</v>
          </cell>
          <cell r="F21">
            <v>12678</v>
          </cell>
          <cell r="G21">
            <v>1.5</v>
          </cell>
          <cell r="H21" t="str">
            <v>MTA:Oleks nagu kaks ühiselamu hoonet kõrvuti. Ei ole soliidne ega usaldusväärne. Kaks eraldi maja, mis tähendaks seda et võiksime samadel koghtadel Endlas jätkata - Hinne 1
Stat: Tööstuspiirkond, väljavaade kehv ; Hinne 2</v>
          </cell>
          <cell r="I21">
            <v>2.5</v>
          </cell>
          <cell r="J21" t="str">
            <v>MTA: Jätab mahajäetu mulje; hinne 2
Stat: Tööstuspiirkond, väljavaade kehv; hinne 3</v>
          </cell>
          <cell r="K21">
            <v>2</v>
          </cell>
          <cell r="L21" t="str">
            <v>MTA: Ruumid on ühiskasutuses, kehvad plaani materjalid
Stat: - pikk ja sügav maja, keskmine osa pime
- väikseid juhi kabinette raske struktuuriüksuste juurde projekteerida
- MTAga ühine sissepääs</v>
          </cell>
        </row>
        <row r="22">
          <cell r="E22" t="str">
            <v>Kaamos Kinnisvara OÜ / Kaamos Ehitus OÜ / Vindor Holding OÜTatari 51, TallinnStat üüripind</v>
          </cell>
          <cell r="F22">
            <v>4626</v>
          </cell>
          <cell r="G22">
            <v>4</v>
          </cell>
          <cell r="I22">
            <v>4</v>
          </cell>
          <cell r="J22" t="str">
            <v>Kesklinn, igast suunast võrdne ligipääs</v>
          </cell>
          <cell r="K22">
            <v>4</v>
          </cell>
          <cell r="L22" t="str">
            <v>+ läbi korruste ühtne funktsionaalsus
+ sobiliku suurusega korrused
- juhi kabinette raske paigutada struktuuriüksuste juurde</v>
          </cell>
        </row>
        <row r="23">
          <cell r="E23" t="str">
            <v>Kawe Group AS / Ühiselamu Projekt OÜPärnu mnt 156/Vaari 1, TallinnKoondpakkumine</v>
          </cell>
          <cell r="F23">
            <v>12114</v>
          </cell>
          <cell r="G23">
            <v>3.5</v>
          </cell>
          <cell r="H23" t="str">
            <v>MTA: Välisilme on sulandunud piirkonna teiste hoonetega, ei ole esilekutsuv ning tüüpilisele büroopinnale sobilik. Hinne 4
Stat: Hinne 3</v>
          </cell>
          <cell r="I23">
            <v>3.5</v>
          </cell>
          <cell r="J23" t="str">
            <v xml:space="preserve">
MTA: Tööle- ja -ärasõit raskendatud
(vaska pööre); hinne 4
Stat: Hinne 3</v>
          </cell>
          <cell r="K23">
            <v>2.5</v>
          </cell>
          <cell r="L23" t="str">
            <v>MTA: evakatsiooni teed koos MTAga, turvalisus. Tehtud ühispakkumine mistõttu ei selgu MTA ruumide osa; hinne 3
Stat: - pikim osa mööda Pärnu mnt (müra, saaste)
- teabekeskus II korrusel
- SA majaosapeal on MTA silt
- üks osakond (AKO, ITO, ESO) paiknevad</v>
          </cell>
        </row>
        <row r="24">
          <cell r="E24" t="str">
            <v>Kawe Group AS / Ühiselamu Projekt OÜPärnu mnt 156/Vaari 1, TallinnStat üüripind</v>
          </cell>
          <cell r="F24">
            <v>4733</v>
          </cell>
          <cell r="G24">
            <v>4</v>
          </cell>
          <cell r="I24">
            <v>3</v>
          </cell>
          <cell r="K24">
            <v>3</v>
          </cell>
          <cell r="L24" t="str">
            <v>- pikim osa mööda Pärnu mnt (müra, saaste)
- üks osakond paikneb läbi mitme korruse</v>
          </cell>
        </row>
        <row r="25">
          <cell r="E25" t="str">
            <v>Ambler Properties OÜEndla 15/Lõkke 2, TallinnStat üüripind</v>
          </cell>
          <cell r="F25">
            <v>4879</v>
          </cell>
          <cell r="G25">
            <v>2</v>
          </cell>
          <cell r="H25" t="str">
            <v>Hoone arhitektuur ei vasta ootustele</v>
          </cell>
          <cell r="I25">
            <v>4</v>
          </cell>
          <cell r="K25">
            <v>1</v>
          </cell>
          <cell r="L25" t="str">
            <v xml:space="preserve">- töö SA ruumiprogrammiga on tegemata
- olemasolev ruumiprogramm ei vasta SA vajadustele (VI k näidiskorrus)
- koridoride suur osakaal
- ei ole võimalik väikseid juhikabinette projekteerida
- puuduvad väiksed nõupidamiste boksid ja puhkeruum/kööginurgad 
</v>
          </cell>
        </row>
        <row r="26">
          <cell r="E26" t="str">
            <v>ViaCerta OÜTartu mnt 83, TallinnStat üüripind</v>
          </cell>
          <cell r="F26">
            <v>4634.8999999999996</v>
          </cell>
          <cell r="G26">
            <v>4</v>
          </cell>
          <cell r="I26">
            <v>3</v>
          </cell>
          <cell r="K26">
            <v>4</v>
          </cell>
          <cell r="L26" t="str">
            <v xml:space="preserve"> VIII k korrusel (parim vaade) on teine rentnik
+  võimaldab projekteerida väikeseid juhikabinette
- nõupidamiste ruumid ei asetse proportsionaalselt vastavalt struktuuriüksustele
</v>
          </cell>
        </row>
        <row r="27">
          <cell r="E27" t="str">
            <v>Solution Management OÜMustamäe tee 24Stat üüripind</v>
          </cell>
          <cell r="F27">
            <v>4829</v>
          </cell>
          <cell r="G27">
            <v>4</v>
          </cell>
          <cell r="I27">
            <v>3</v>
          </cell>
          <cell r="K27">
            <v>4</v>
          </cell>
          <cell r="L27" t="str">
            <v>- printimise ruum 56,3 m2, tegelikult vajalik väikseid ruume vastavalt struktuuriüksustele ja korruste arvule
- mõnel korrusel väikeste juhikabinettide paigutamine struktuuriüksuste kõrvale raskendatud
- I k Teabekeskuse ja nõupidamisruumide ühendus SA te</v>
          </cell>
        </row>
        <row r="28">
          <cell r="E28" t="str">
            <v>PalmGrupp OÜHobujaama 12/14, TallinnStat üüripind</v>
          </cell>
          <cell r="F28">
            <v>4993</v>
          </cell>
          <cell r="G28">
            <v>3</v>
          </cell>
          <cell r="H28" t="str">
            <v>Hoones palju erinevaid rentnikke</v>
          </cell>
          <cell r="I28">
            <v>4</v>
          </cell>
          <cell r="J28" t="str">
            <v>Kesklinn, igast suunast võrdne ligipääs</v>
          </cell>
          <cell r="K28">
            <v>4</v>
          </cell>
          <cell r="L28" t="str">
            <v>+ palju valgust
+ hea pinnaligendus
+ Teabekeskuse hea asukoht
+ mitmeid katuseterrasse</v>
          </cell>
        </row>
        <row r="29">
          <cell r="E29" t="str">
            <v xml:space="preserve">PalmGrupp OÜ - 2Hobujaama 12/14, TallinnMTA üüripind </v>
          </cell>
          <cell r="F29">
            <v>12058</v>
          </cell>
          <cell r="G29">
            <v>2</v>
          </cell>
          <cell r="H29" t="str">
            <v>sobilik ärihoonele. Avaldab mõttetuid keelepekse, et miksmaksumaksja raha kulutades sellisesse paika büroopind on rajatud.</v>
          </cell>
          <cell r="I29">
            <v>2</v>
          </cell>
          <cell r="J29" t="str">
            <v xml:space="preserve"> 
Kõik transportvahendid liiguvad kesklinna kokkuKui arvestada, et kõige rohkem  kurikaelu liigub, siis suur turvarisk</v>
          </cell>
          <cell r="K29">
            <v>2</v>
          </cell>
          <cell r="L29" t="str">
            <v>äriruumid ja büroopindade samad sissekäigud, plaanid segased, Ruumilahendus pakutud kogu MTA pinnale koos PMTK ruumivajadusega. MTA ei soovi äripindadega smasse hoonesse büroopinda. MTA näeb sellistes  pakkumises turvariske</v>
          </cell>
        </row>
        <row r="30">
          <cell r="E30" t="str">
            <v>PalmGrupp OÜ - 2Hobujaama 12/14, TallinnStat üüripind</v>
          </cell>
          <cell r="F30">
            <v>4758</v>
          </cell>
          <cell r="G30">
            <v>3</v>
          </cell>
          <cell r="H30" t="str">
            <v>Stat: Hoones palju erinevaid rentnikke</v>
          </cell>
          <cell r="I30">
            <v>4</v>
          </cell>
          <cell r="J30" t="str">
            <v>Stat: Kesklinn, igast suunast võrdne ligipääs</v>
          </cell>
          <cell r="K30">
            <v>4</v>
          </cell>
          <cell r="L30" t="str">
            <v>Stat: + palju valgust
+ hea pinnaligendus
+ Teabekeskuse hea asukoht
+ mitmeid katuseterrasse</v>
          </cell>
        </row>
        <row r="31">
          <cell r="E31" t="str">
            <v>PalmGrupp OÜ - 2Hobujaama 12/14, TallinnKoondpakkumine</v>
          </cell>
          <cell r="F31">
            <v>16816</v>
          </cell>
          <cell r="G31">
            <v>2.2829448144624167</v>
          </cell>
          <cell r="I31">
            <v>2.5658896289248334</v>
          </cell>
          <cell r="K31">
            <v>2.5658896289248334</v>
          </cell>
        </row>
      </sheetData>
      <sheetData sheetId="8">
        <row r="1">
          <cell r="B1" t="str">
            <v>Haldusfirma sertifikaat</v>
          </cell>
          <cell r="C1" t="str">
            <v>punktid</v>
          </cell>
          <cell r="D1" t="str">
            <v>haldaja kutsetunnistus</v>
          </cell>
          <cell r="E1" t="str">
            <v>punktid</v>
          </cell>
          <cell r="F1" t="str">
            <v>halduse punktid kokku</v>
          </cell>
          <cell r="H1" t="str">
            <v>Arendaja kogemus (tk)</v>
          </cell>
          <cell r="I1" t="str">
            <v>punktid</v>
          </cell>
          <cell r="J1" t="str">
            <v>Arendaja kogemus (m2)</v>
          </cell>
          <cell r="K1" t="str">
            <v>punktid</v>
          </cell>
          <cell r="L1" t="str">
            <v>Arendaja projektijuhi kogemus (tk)</v>
          </cell>
          <cell r="M1" t="str">
            <v>punktid</v>
          </cell>
          <cell r="N1" t="str">
            <v>Arendaja projektijuhi kogemus (m2)</v>
          </cell>
          <cell r="O1" t="str">
            <v>punktid</v>
          </cell>
          <cell r="P1" t="str">
            <v>arenduse punktid kokku</v>
          </cell>
        </row>
        <row r="2">
          <cell r="A2" t="str">
            <v>E.L.L. Kinnisvara AS / Smuuli Kinnisvara OÜ</v>
          </cell>
          <cell r="B2">
            <v>3</v>
          </cell>
          <cell r="C2">
            <v>1</v>
          </cell>
          <cell r="D2">
            <v>3</v>
          </cell>
          <cell r="E2">
            <v>0.75</v>
          </cell>
          <cell r="F2">
            <v>0.875</v>
          </cell>
          <cell r="H2">
            <v>5</v>
          </cell>
          <cell r="I2">
            <v>1</v>
          </cell>
          <cell r="J2">
            <v>42893.2</v>
          </cell>
          <cell r="K2">
            <v>1</v>
          </cell>
          <cell r="L2">
            <v>2</v>
          </cell>
          <cell r="M2">
            <v>0.4</v>
          </cell>
          <cell r="N2">
            <v>24644.6</v>
          </cell>
          <cell r="O2">
            <v>0.47130617708930961</v>
          </cell>
          <cell r="P2">
            <v>0.71782654427232739</v>
          </cell>
        </row>
        <row r="3">
          <cell r="A3" t="str">
            <v>E.L.L. Kinnisvara AS / Rannamõisa Kinnisvara OÜ</v>
          </cell>
          <cell r="B3">
            <v>3</v>
          </cell>
          <cell r="C3">
            <v>1</v>
          </cell>
          <cell r="D3">
            <v>3</v>
          </cell>
          <cell r="E3">
            <v>0.75</v>
          </cell>
          <cell r="F3">
            <v>0.875</v>
          </cell>
          <cell r="H3">
            <v>5</v>
          </cell>
          <cell r="I3">
            <v>1</v>
          </cell>
          <cell r="J3">
            <v>42893.2</v>
          </cell>
          <cell r="K3">
            <v>1</v>
          </cell>
          <cell r="L3">
            <v>2</v>
          </cell>
          <cell r="M3">
            <v>0.4</v>
          </cell>
          <cell r="N3">
            <v>24644.6</v>
          </cell>
          <cell r="O3">
            <v>0.47130617708930961</v>
          </cell>
          <cell r="P3">
            <v>0.71782654427232739</v>
          </cell>
        </row>
        <row r="4">
          <cell r="A4" t="str">
            <v>E.L.L. Kinnisvara AS / AS Järvevana</v>
          </cell>
          <cell r="B4">
            <v>3</v>
          </cell>
          <cell r="C4">
            <v>1</v>
          </cell>
          <cell r="D4">
            <v>3</v>
          </cell>
          <cell r="E4">
            <v>0.75</v>
          </cell>
          <cell r="F4">
            <v>0.875</v>
          </cell>
          <cell r="H4">
            <v>5</v>
          </cell>
          <cell r="I4">
            <v>1</v>
          </cell>
          <cell r="J4">
            <v>42893.2</v>
          </cell>
          <cell r="K4">
            <v>1</v>
          </cell>
          <cell r="L4">
            <v>2</v>
          </cell>
          <cell r="M4">
            <v>0.4</v>
          </cell>
          <cell r="N4">
            <v>24644.6</v>
          </cell>
          <cell r="O4">
            <v>0.47130617708930961</v>
          </cell>
          <cell r="P4">
            <v>0.71782654427232739</v>
          </cell>
        </row>
        <row r="5">
          <cell r="A5" t="str">
            <v>AS YIT Ehitus / Ühiselamu Projekt OÜ</v>
          </cell>
          <cell r="B5">
            <v>3</v>
          </cell>
          <cell r="C5">
            <v>1</v>
          </cell>
          <cell r="D5">
            <v>4</v>
          </cell>
          <cell r="E5">
            <v>1</v>
          </cell>
          <cell r="F5">
            <v>1</v>
          </cell>
          <cell r="H5">
            <v>2</v>
          </cell>
          <cell r="I5">
            <v>0.4</v>
          </cell>
          <cell r="J5">
            <v>21100.7</v>
          </cell>
          <cell r="K5">
            <v>0.49193578469314486</v>
          </cell>
          <cell r="L5">
            <v>2</v>
          </cell>
          <cell r="M5">
            <v>0.4</v>
          </cell>
          <cell r="N5">
            <v>23040.9</v>
          </cell>
          <cell r="O5">
            <v>0.44063683304647161</v>
          </cell>
          <cell r="P5">
            <v>0.43314315443490409</v>
          </cell>
        </row>
        <row r="6">
          <cell r="A6" t="str">
            <v>Zelluloosi Kinnisvara OÜ</v>
          </cell>
          <cell r="B6">
            <v>0</v>
          </cell>
          <cell r="C6">
            <v>0</v>
          </cell>
          <cell r="D6">
            <v>4</v>
          </cell>
          <cell r="E6">
            <v>1</v>
          </cell>
          <cell r="F6">
            <v>0.5</v>
          </cell>
          <cell r="H6">
            <v>1</v>
          </cell>
          <cell r="I6">
            <v>0.2</v>
          </cell>
          <cell r="J6">
            <v>0</v>
          </cell>
          <cell r="K6">
            <v>0</v>
          </cell>
          <cell r="L6">
            <v>1</v>
          </cell>
          <cell r="M6">
            <v>0.2</v>
          </cell>
          <cell r="N6">
            <v>30000</v>
          </cell>
          <cell r="O6">
            <v>0.57372346528973039</v>
          </cell>
          <cell r="P6">
            <v>0.2434308663224326</v>
          </cell>
        </row>
        <row r="7">
          <cell r="A7" t="str">
            <v>Fausto Kinnisvara OÜ</v>
          </cell>
          <cell r="B7">
            <v>3</v>
          </cell>
          <cell r="C7">
            <v>1</v>
          </cell>
          <cell r="D7">
            <v>4</v>
          </cell>
          <cell r="E7">
            <v>1</v>
          </cell>
          <cell r="F7">
            <v>1</v>
          </cell>
          <cell r="H7">
            <v>2</v>
          </cell>
          <cell r="I7">
            <v>0.4</v>
          </cell>
          <cell r="J7">
            <v>13507.5</v>
          </cell>
          <cell r="K7">
            <v>0.31491005567316033</v>
          </cell>
          <cell r="L7">
            <v>3</v>
          </cell>
          <cell r="M7">
            <v>0.6</v>
          </cell>
          <cell r="N7">
            <v>13507.5</v>
          </cell>
          <cell r="O7">
            <v>0.25831899024670107</v>
          </cell>
          <cell r="P7">
            <v>0.39330726147996536</v>
          </cell>
        </row>
        <row r="8">
          <cell r="A8" t="str">
            <v>BC 25 OÜ</v>
          </cell>
          <cell r="B8">
            <v>3</v>
          </cell>
          <cell r="C8">
            <v>1</v>
          </cell>
          <cell r="D8">
            <v>4</v>
          </cell>
          <cell r="E8">
            <v>1</v>
          </cell>
          <cell r="F8">
            <v>1</v>
          </cell>
          <cell r="H8">
            <v>2</v>
          </cell>
          <cell r="I8">
            <v>0.4</v>
          </cell>
          <cell r="J8">
            <v>11617.400000000001</v>
          </cell>
          <cell r="K8">
            <v>0.27084479591170635</v>
          </cell>
          <cell r="L8">
            <v>2</v>
          </cell>
          <cell r="M8">
            <v>0.4</v>
          </cell>
          <cell r="N8">
            <v>12944.5</v>
          </cell>
          <cell r="O8">
            <v>0.24755211321476381</v>
          </cell>
          <cell r="P8">
            <v>0.32959922728161756</v>
          </cell>
        </row>
        <row r="9">
          <cell r="A9" t="str">
            <v>FB Baltic Holding OÜ</v>
          </cell>
          <cell r="B9">
            <v>3</v>
          </cell>
          <cell r="C9">
            <v>1</v>
          </cell>
          <cell r="D9">
            <v>4</v>
          </cell>
          <cell r="E9">
            <v>1</v>
          </cell>
          <cell r="F9">
            <v>1</v>
          </cell>
          <cell r="H9">
            <v>2</v>
          </cell>
          <cell r="I9">
            <v>0.4</v>
          </cell>
          <cell r="J9">
            <v>9106.5999999999985</v>
          </cell>
          <cell r="K9">
            <v>0.21230871093786427</v>
          </cell>
          <cell r="L9">
            <v>2</v>
          </cell>
          <cell r="M9">
            <v>0.4</v>
          </cell>
          <cell r="N9">
            <v>9106.5999999999985</v>
          </cell>
          <cell r="O9">
            <v>0.17415567030024859</v>
          </cell>
          <cell r="P9">
            <v>0.29661609530952826</v>
          </cell>
        </row>
        <row r="10">
          <cell r="A10" t="str">
            <v>Kaamos Kinnisvara OÜ / Kaamos Ehitus OÜ / Vindor Holding OÜ</v>
          </cell>
          <cell r="B10">
            <v>3</v>
          </cell>
          <cell r="C10">
            <v>1</v>
          </cell>
          <cell r="D10">
            <v>4</v>
          </cell>
          <cell r="E10">
            <v>1</v>
          </cell>
          <cell r="F10">
            <v>1</v>
          </cell>
          <cell r="H10">
            <v>1</v>
          </cell>
          <cell r="I10">
            <v>0.2</v>
          </cell>
          <cell r="J10">
            <v>27351</v>
          </cell>
          <cell r="K10">
            <v>0.6376535208378018</v>
          </cell>
          <cell r="L10">
            <v>1</v>
          </cell>
          <cell r="M10">
            <v>0.2</v>
          </cell>
          <cell r="N10">
            <v>27351</v>
          </cell>
          <cell r="O10">
            <v>0.52306368330464714</v>
          </cell>
          <cell r="P10">
            <v>0.39017930103561221</v>
          </cell>
        </row>
        <row r="11">
          <cell r="A11" t="str">
            <v>Kawe Group AS / Ühiselamu Projekt OÜ</v>
          </cell>
          <cell r="B11">
            <v>3</v>
          </cell>
          <cell r="C11">
            <v>1</v>
          </cell>
          <cell r="D11">
            <v>4</v>
          </cell>
          <cell r="E11">
            <v>1</v>
          </cell>
          <cell r="F11">
            <v>1</v>
          </cell>
          <cell r="H11">
            <v>1</v>
          </cell>
          <cell r="I11">
            <v>0.2</v>
          </cell>
          <cell r="J11">
            <v>6910.3</v>
          </cell>
          <cell r="K11">
            <v>0.16110479050292356</v>
          </cell>
          <cell r="L11">
            <v>5</v>
          </cell>
          <cell r="M11">
            <v>1</v>
          </cell>
          <cell r="N11">
            <v>30252.3</v>
          </cell>
          <cell r="O11">
            <v>0.57854847963281697</v>
          </cell>
          <cell r="P11">
            <v>0.48491331753393518</v>
          </cell>
        </row>
        <row r="12">
          <cell r="A12" t="str">
            <v>Ambler Properties OÜ</v>
          </cell>
          <cell r="B12">
            <v>3</v>
          </cell>
          <cell r="C12">
            <v>1</v>
          </cell>
          <cell r="D12">
            <v>4</v>
          </cell>
          <cell r="E12">
            <v>1</v>
          </cell>
          <cell r="F12">
            <v>1</v>
          </cell>
          <cell r="H12">
            <v>1</v>
          </cell>
          <cell r="I12">
            <v>0.2</v>
          </cell>
          <cell r="J12">
            <v>6441.5999999999995</v>
          </cell>
          <cell r="K12">
            <v>0.15017765053668181</v>
          </cell>
          <cell r="L12">
            <v>1</v>
          </cell>
          <cell r="M12">
            <v>0.2</v>
          </cell>
          <cell r="N12">
            <v>6441.5999999999995</v>
          </cell>
          <cell r="O12">
            <v>0.12318990246701089</v>
          </cell>
          <cell r="P12">
            <v>0.16834188825092317</v>
          </cell>
        </row>
        <row r="13">
          <cell r="A13" t="str">
            <v>ViaCerta OÜ</v>
          </cell>
          <cell r="B13">
            <v>3</v>
          </cell>
          <cell r="C13">
            <v>1</v>
          </cell>
          <cell r="D13">
            <v>4</v>
          </cell>
          <cell r="E13">
            <v>1</v>
          </cell>
          <cell r="F13">
            <v>1</v>
          </cell>
          <cell r="H13">
            <v>1</v>
          </cell>
          <cell r="I13">
            <v>0.2</v>
          </cell>
          <cell r="J13">
            <v>5092</v>
          </cell>
          <cell r="K13">
            <v>0.11871345574589913</v>
          </cell>
          <cell r="L13">
            <v>1</v>
          </cell>
          <cell r="M13">
            <v>0.2</v>
          </cell>
          <cell r="N13">
            <v>5092</v>
          </cell>
          <cell r="O13">
            <v>9.7379996175176897E-2</v>
          </cell>
          <cell r="P13">
            <v>0.15402336298026903</v>
          </cell>
        </row>
        <row r="14">
          <cell r="A14" t="str">
            <v>Solution Management OÜ</v>
          </cell>
          <cell r="B14">
            <v>3</v>
          </cell>
          <cell r="C14">
            <v>1</v>
          </cell>
          <cell r="D14">
            <v>4</v>
          </cell>
          <cell r="E14">
            <v>1</v>
          </cell>
          <cell r="F14">
            <v>1</v>
          </cell>
          <cell r="H14">
            <v>3</v>
          </cell>
          <cell r="I14">
            <v>0.6</v>
          </cell>
          <cell r="J14">
            <v>11606.5</v>
          </cell>
          <cell r="K14">
            <v>0.27059067637760764</v>
          </cell>
          <cell r="L14">
            <v>3</v>
          </cell>
          <cell r="M14">
            <v>0.6</v>
          </cell>
          <cell r="N14">
            <v>52290</v>
          </cell>
          <cell r="O14">
            <v>1</v>
          </cell>
          <cell r="P14">
            <v>0.61764766909440194</v>
          </cell>
        </row>
        <row r="15">
          <cell r="A15" t="str">
            <v>PalmGrupp OÜ</v>
          </cell>
          <cell r="B15">
            <v>3</v>
          </cell>
          <cell r="C15">
            <v>1</v>
          </cell>
          <cell r="D15">
            <v>3</v>
          </cell>
          <cell r="E15">
            <v>0.75</v>
          </cell>
          <cell r="F15">
            <v>0.875</v>
          </cell>
          <cell r="H15">
            <v>3</v>
          </cell>
          <cell r="I15">
            <v>0.6</v>
          </cell>
          <cell r="J15">
            <v>11606.5</v>
          </cell>
          <cell r="K15">
            <v>0.27059067637760764</v>
          </cell>
          <cell r="L15">
            <v>3</v>
          </cell>
          <cell r="M15">
            <v>0.6</v>
          </cell>
          <cell r="N15">
            <v>52290</v>
          </cell>
          <cell r="O15">
            <v>1</v>
          </cell>
          <cell r="P15">
            <v>0.61764766909440194</v>
          </cell>
        </row>
        <row r="16">
          <cell r="A16" t="str">
            <v>PalmGrupp OÜ - 2</v>
          </cell>
          <cell r="B16">
            <v>3</v>
          </cell>
          <cell r="C16">
            <v>1</v>
          </cell>
          <cell r="D16">
            <v>3</v>
          </cell>
          <cell r="E16">
            <v>0.75</v>
          </cell>
          <cell r="F16">
            <v>0.875</v>
          </cell>
          <cell r="H16">
            <v>3</v>
          </cell>
          <cell r="I16">
            <v>0.6</v>
          </cell>
          <cell r="J16">
            <v>11606.5</v>
          </cell>
          <cell r="K16">
            <v>0.27059067637760764</v>
          </cell>
          <cell r="L16">
            <v>3</v>
          </cell>
          <cell r="M16">
            <v>0.6</v>
          </cell>
          <cell r="N16">
            <v>52290</v>
          </cell>
          <cell r="O16">
            <v>1</v>
          </cell>
          <cell r="P16">
            <v>0.61764766909440194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d (2)"/>
      <sheetName val="kokkuvõte"/>
      <sheetName val="hind"/>
      <sheetName val="Tellija tabel"/>
      <sheetName val="Sheet1"/>
      <sheetName val="platsikulud"/>
      <sheetName val="viimistlus"/>
      <sheetName val="mahud"/>
      <sheetName val="mahud2"/>
    </sheetNames>
    <sheetDataSet>
      <sheetData sheetId="0"/>
      <sheetData sheetId="1"/>
      <sheetData sheetId="2"/>
      <sheetData sheetId="3"/>
      <sheetData sheetId="4"/>
      <sheetData sheetId="5">
        <row r="2">
          <cell r="C2">
            <v>3500000</v>
          </cell>
        </row>
        <row r="3">
          <cell r="C3">
            <v>10</v>
          </cell>
        </row>
        <row r="7">
          <cell r="G7">
            <v>9</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DEL uus"/>
      <sheetName val="Kreu5uus_prognoos"/>
      <sheetName val="Kreu5uus_eelarve"/>
      <sheetName val="MUDEL"/>
      <sheetName val="Kreu5_eelarve"/>
      <sheetName val="Amortisatsioon"/>
      <sheetName val="Kreu5_prognoos"/>
      <sheetName val="Investeeringud 1.3.2019"/>
      <sheetName val="Pinnad"/>
      <sheetName val="Päring (2)"/>
      <sheetName val="Lisa 6.1 A_ehitus"/>
      <sheetName val="Lisa 6.1 A_sisustus"/>
      <sheetName val="A_sisendinfo"/>
      <sheetName val="Lisa 6.1 B_ehitus"/>
      <sheetName val="B_sisendinfo"/>
      <sheetName val="Lisa 6.1 C_ehitus"/>
      <sheetName val="Lisa 6.1 C_sisustus vana"/>
      <sheetName val="Lisa 6.1 C_sisustus"/>
      <sheetName val="C_sisendinfo"/>
      <sheetName val="MUDEL 7a uus"/>
      <sheetName val="MUDEL 10a uus"/>
    </sheetNames>
    <sheetDataSet>
      <sheetData sheetId="0"/>
      <sheetData sheetId="1"/>
      <sheetData sheetId="2"/>
      <sheetData sheetId="3">
        <row r="1">
          <cell r="BA1">
            <v>4.5999999999999999E-2</v>
          </cell>
        </row>
      </sheetData>
      <sheetData sheetId="4"/>
      <sheetData sheetId="5"/>
      <sheetData sheetId="6"/>
      <sheetData sheetId="7"/>
      <sheetData sheetId="8"/>
      <sheetData sheetId="9"/>
      <sheetData sheetId="10">
        <row r="17">
          <cell r="AM17">
            <v>1299.6999999999998</v>
          </cell>
        </row>
      </sheetData>
      <sheetData sheetId="11">
        <row r="29">
          <cell r="E29">
            <v>35128</v>
          </cell>
        </row>
      </sheetData>
      <sheetData sheetId="12"/>
      <sheetData sheetId="13">
        <row r="12">
          <cell r="AA12">
            <v>208.10000000000002</v>
          </cell>
        </row>
      </sheetData>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ostamine"/>
      <sheetName val="Gaasilõikus"/>
      <sheetName val="Saagimine"/>
      <sheetName val="Giljotiin"/>
      <sheetName val="Puurimine"/>
      <sheetName val="Painutamine"/>
      <sheetName val="Treimine"/>
      <sheetName val="Freesimine"/>
      <sheetName val="Valtsimine"/>
      <sheetName val="Materjalid"/>
      <sheetName val="Pakkeleht"/>
      <sheetName val="Viimistlus"/>
      <sheetName val="Markeerimine"/>
    </sheetNames>
    <sheetDataSet>
      <sheetData sheetId="0">
        <row r="1">
          <cell r="G1" t="str">
            <v>70530</v>
          </cell>
        </row>
        <row r="2">
          <cell r="C2">
            <v>39371</v>
          </cell>
          <cell r="G2" t="str">
            <v>Onninen</v>
          </cell>
        </row>
        <row r="3">
          <cell r="D3" t="str">
            <v>Indrek Tirmaste</v>
          </cell>
          <cell r="G3" t="str">
            <v>Laohoone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uhtaadr1"/>
      <sheetName val="Suhtaadr2"/>
      <sheetName val="Absoluutaadr1"/>
      <sheetName val="Absoluutaadr2"/>
      <sheetName val="Nimed1"/>
      <sheetName val="Nimed2"/>
      <sheetName val="Märgised"/>
      <sheetName val="Diagramm"/>
      <sheetName val="Diagrammi näide"/>
      <sheetName val="Graafik"/>
      <sheetName val="Graafiku näide"/>
      <sheetName val="2 ühel"/>
      <sheetName val="Kopeerimine"/>
      <sheetName val="Lohista"/>
      <sheetName val="Nupud"/>
      <sheetName val="Objektimenüü"/>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plekk"/>
      <sheetName val="Betoon"/>
      <sheetName val="garant"/>
      <sheetName val="läga"/>
      <sheetName val="viim, põrand"/>
      <sheetName val="avad, lammut"/>
      <sheetName val="trepid"/>
      <sheetName val="muld,vund"/>
      <sheetName val="karkass"/>
      <sheetName val="seinad"/>
      <sheetName val="katus"/>
      <sheetName val="baas"/>
      <sheetName val="teras"/>
      <sheetName val="alus"/>
      <sheetName val="üld"/>
      <sheetName val="tellija"/>
      <sheetName val="muld_vu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57" dataDxfId="56">
  <tableColumns count="2">
    <tableColumn id="1" xr3:uid="{00000000-0010-0000-0000-000001000000}" name="Hoone Eksplikatsioon" dataDxfId="55"/>
    <tableColumn id="2" xr3:uid="{00000000-0010-0000-0000-000002000000}" name="Kogus" dataDxfId="54">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85" zoomScaleNormal="85" workbookViewId="0">
      <pane ySplit="2" topLeftCell="A3" activePane="bottomLeft" state="frozen"/>
      <selection activeCell="G1" sqref="G1"/>
      <selection pane="bottomLeft" activeCell="BC3" sqref="BC3:BC12"/>
    </sheetView>
  </sheetViews>
  <sheetFormatPr defaultColWidth="9.140625" defaultRowHeight="15" outlineLevelCol="1" x14ac:dyDescent="0.25"/>
  <cols>
    <col min="1" max="1" width="9.85546875" style="9" bestFit="1" customWidth="1"/>
    <col min="2" max="2" width="12.140625" style="60" bestFit="1" customWidth="1"/>
    <col min="3" max="3" width="37.140625" style="9" bestFit="1" customWidth="1"/>
    <col min="4" max="4" width="27.85546875" style="9" bestFit="1" customWidth="1"/>
    <col min="5" max="5" width="17.140625" style="54" bestFit="1" customWidth="1"/>
    <col min="6" max="6" width="22.42578125" style="9" bestFit="1" customWidth="1"/>
    <col min="7" max="7" width="26" style="9" bestFit="1" customWidth="1"/>
    <col min="8" max="8" width="40.28515625" style="9" bestFit="1" customWidth="1"/>
    <col min="9" max="9" width="21.5703125" style="9" bestFit="1" customWidth="1"/>
    <col min="10" max="47" width="11.5703125" style="9" hidden="1" customWidth="1" outlineLevel="1"/>
    <col min="48" max="48" width="3.28515625" style="9" customWidth="1" collapsed="1"/>
    <col min="49" max="49" width="40.28515625" style="9" bestFit="1" customWidth="1"/>
    <col min="50" max="50" width="21.57031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0.28515625" style="9" bestFit="1" customWidth="1"/>
    <col min="59" max="59" width="21.5703125" style="9" bestFit="1" customWidth="1"/>
    <col min="60" max="16384" width="9.140625" style="9"/>
  </cols>
  <sheetData>
    <row r="1" spans="1:59" x14ac:dyDescent="0.25">
      <c r="D1" s="67"/>
      <c r="E1" s="66"/>
      <c r="J1" s="35" t="s">
        <v>0</v>
      </c>
      <c r="AB1" s="32"/>
      <c r="AC1" s="35"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25">
      <c r="A2" s="62" t="str">
        <f>Eksplikatsioon!A3</f>
        <v>Korrus</v>
      </c>
      <c r="B2" s="64" t="str">
        <f>Eksplikatsioon!B3</f>
        <v>Ruumi nr</v>
      </c>
      <c r="C2" s="62" t="str">
        <f>Eksplikatsioon!C3</f>
        <v>Kategooria</v>
      </c>
      <c r="D2" s="62" t="str">
        <f>Eksplikatsioon!D3</f>
        <v>Ruumi nimetus</v>
      </c>
      <c r="E2" s="65" t="str">
        <f>Eksplikatsioon!F3</f>
        <v>Netopind (m2)</v>
      </c>
      <c r="F2" s="62" t="str">
        <f>Eksplikatsioon!H3</f>
        <v>Märkused (kirjeldus)</v>
      </c>
      <c r="G2" s="62" t="str">
        <f>Eksplikatsioon!J3</f>
        <v>Jaotus</v>
      </c>
      <c r="H2" s="62" t="str">
        <f>Eksplikatsioon!K3</f>
        <v>Üürnik</v>
      </c>
      <c r="I2" s="62" t="str">
        <f>Eksplikatsioon!L3</f>
        <v>Üürikood</v>
      </c>
      <c r="J2" s="13" t="str">
        <f ca="1">Eksplikatsioon!O3</f>
        <v>Eesti Geoloogiateenistus</v>
      </c>
      <c r="K2" s="13" t="str">
        <f ca="1">Eksplikatsioon!P3</f>
        <v>Lääne-Viru Omavalitsuste liit</v>
      </c>
      <c r="L2" s="13" t="str">
        <f ca="1">Eksplikatsioon!Q3</f>
        <v>Siseministeerium</v>
      </c>
      <c r="M2" s="13" t="str">
        <f ca="1">Eksplikatsioon!R3</f>
        <v xml:space="preserve">MUINSUSKAITSEAMET  </v>
      </c>
      <c r="N2" s="13" t="str">
        <f ca="1">Eksplikatsioon!S3</f>
        <v xml:space="preserve">Rahvakultuuri Keskus    </v>
      </c>
      <c r="O2" s="13" t="str">
        <f ca="1">Eksplikatsioon!T3</f>
        <v>SA Lääne-Viru Arenduskeskus</v>
      </c>
      <c r="P2" s="13" t="str">
        <f ca="1">Eksplikatsioon!U3</f>
        <v>Rahandusministeerium</v>
      </c>
      <c r="Q2" s="13" t="str">
        <f ca="1">Eksplikatsioon!V3</f>
        <v>Eesti Taimekasvatuse Instituut</v>
      </c>
      <c r="R2" s="13" t="str">
        <f ca="1">Eksplikatsioon!W3</f>
        <v>Ettevõtluse Arendamise Sihtasutus</v>
      </c>
      <c r="S2" s="13" t="str">
        <f ca="1">Eksplikatsioon!X3</f>
        <v>Aktiivne vakantsus</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Eesti Geoloogiateenistus</v>
      </c>
      <c r="AD2" s="13" t="str">
        <f ca="1">Eksplikatsioon!P3</f>
        <v>Lääne-Viru Omavalitsuste liit</v>
      </c>
      <c r="AE2" s="13" t="str">
        <f ca="1">Eksplikatsioon!Q3</f>
        <v>Siseministeerium</v>
      </c>
      <c r="AF2" s="13" t="str">
        <f ca="1">Eksplikatsioon!R3</f>
        <v xml:space="preserve">MUINSUSKAITSEAMET  </v>
      </c>
      <c r="AG2" s="13" t="str">
        <f ca="1">Eksplikatsioon!S3</f>
        <v xml:space="preserve">Rahvakultuuri Keskus    </v>
      </c>
      <c r="AH2" s="13" t="str">
        <f ca="1">Eksplikatsioon!T3</f>
        <v>SA Lääne-Viru Arenduskeskus</v>
      </c>
      <c r="AI2" s="13" t="str">
        <f ca="1">Eksplikatsioon!U3</f>
        <v>Rahandusministeerium</v>
      </c>
      <c r="AJ2" s="13" t="str">
        <f ca="1">Eksplikatsioon!V3</f>
        <v>Eesti Taimekasvatuse Instituut</v>
      </c>
      <c r="AK2" s="13" t="str">
        <f ca="1">Eksplikatsioon!W3</f>
        <v>Ettevõtluse Arendamise Sihtasutus</v>
      </c>
      <c r="AL2" s="13" t="str">
        <f ca="1">Eksplikatsioon!X3</f>
        <v>Aktiivne vakantsus</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3" t="s">
        <v>2</v>
      </c>
      <c r="AX2" s="63" t="s">
        <v>3</v>
      </c>
      <c r="AY2" s="63" t="s">
        <v>4</v>
      </c>
      <c r="AZ2" s="63" t="s">
        <v>5</v>
      </c>
      <c r="BA2" s="63" t="s">
        <v>6</v>
      </c>
      <c r="BB2" s="63" t="s">
        <v>7</v>
      </c>
      <c r="BC2" s="63" t="s">
        <v>8</v>
      </c>
      <c r="BD2" s="63" t="s">
        <v>9</v>
      </c>
      <c r="BF2" s="62" t="s">
        <v>2</v>
      </c>
      <c r="BG2" s="62" t="s">
        <v>3</v>
      </c>
    </row>
    <row r="3" spans="1:59" x14ac:dyDescent="0.25">
      <c r="A3" s="23" t="str">
        <f>IF(Eksplikatsioon!A4=0,"",Eksplikatsioon!A4)</f>
        <v>00</v>
      </c>
      <c r="B3" s="61">
        <f>IF(Eksplikatsioon!B4=0,"",Eksplikatsioon!B4)</f>
        <v>1</v>
      </c>
      <c r="C3" s="23" t="str">
        <f>IF(Eksplikatsioon!C4=0,"",Eksplikatsioon!C4)</f>
        <v>ÜÜRITAV PIND</v>
      </c>
      <c r="D3" s="23" t="str">
        <f>IF(Eksplikatsioon!D4=0,"",Eksplikatsioon!D4)</f>
        <v>Koridor</v>
      </c>
      <c r="E3" s="59">
        <f>IF(Eksplikatsioon!F4=0,"",Eksplikatsioon!F4)</f>
        <v>3.4</v>
      </c>
      <c r="F3" s="23" t="str">
        <f>IF(Eksplikatsioon!H4=0,"",Eksplikatsioon!H4)</f>
        <v/>
      </c>
      <c r="G3" s="23" t="str">
        <f>IF(Eksplikatsioon!J4=0,"",Eksplikatsioon!J4)</f>
        <v>Ainukasutuses pind</v>
      </c>
      <c r="H3" s="23" t="str">
        <f>IF(Eksplikatsioon!K4=0,"",Eksplikatsioon!K4)</f>
        <v>Aktiivne vakantsus</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8" t="str">
        <f>IF(BF3&lt;&gt;"",BF3,IF(BF2&lt;&gt;"","Aktiivne vakantsus",IF(AW2="Aktiivne vakantsus","Üüritav pind kokku",IF(AW2="Üüritav pind kokku","Passiivne vakantsus",""))))</f>
        <v>Eesti Geoloogiateenistus</v>
      </c>
      <c r="AX3" s="38" t="str">
        <f t="shared" ref="AX3" si="0">IF(BG3&lt;&gt;"",BG3,"")</f>
        <v>RAKVKREUTZWAL_13</v>
      </c>
      <c r="AY3" s="36">
        <f>IF(BF3&lt;&gt;"",IF(SUMIFS(E:E,H:H,AW3,G:G,"Ainukasutuses pind",C:C,"ÜÜRITAV PIND")=0,0,SUMIFS(E:E,H:H,AW3,G:G,"Ainukasutuses pind",C:C,"ÜÜRITAV PIND")),IF(AW3="Aktiivne vakantsus",SUMIFS(E:E,C:C,"üüritav pind",G:G,"ainukasutuses pind")-SUM($AY$2:AY2),IF(AW3="Üüritav pind kokku",SUM($AY$2:AY2),"")))</f>
        <v>418.30000000000007</v>
      </c>
      <c r="AZ3" s="36">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119.58058243436993</v>
      </c>
      <c r="BA3" s="36">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9.8087911061285524</v>
      </c>
      <c r="BB3" s="36">
        <f ca="1">IF(OR(BF3&lt;&gt;"",AW3="Aktiivne vakantsus"),IFERROR(SUM(INDIRECT("r3c"&amp;MATCH($AW3,AC$2:AU$2,0)+28,FALSE):INDIRECT("r1002c"&amp;MATCH($AW3,AC$2:AU$2,0)+28,FALSE)),0),IF(AW3="Üüritav pind kokku",SUM($BB$2:BB2),""))</f>
        <v>0</v>
      </c>
      <c r="BC3" s="36">
        <f ca="1">IF(AW3="Passiivne vakantsus",SUMIFS(E:E,C:C,"PASSIIVNE VAKANTSUS"),IF(AW3="Üüritav pind kokku",SUM(AY3:BB3),IF(AW3&lt;&gt;"",SUM(AY3:BB3),"")))</f>
        <v>547.68937354049854</v>
      </c>
      <c r="BD3" s="46">
        <f ca="1">IFERROR(IF(AND(AW3&lt;&gt;"passiivne vakantsus"),BC3/(SUMIFS(BC:BC,AW:AW,"Üüritav pind kokku")),""),"")</f>
        <v>0.37652232472191571</v>
      </c>
      <c r="BF3" s="37" t="s">
        <v>10</v>
      </c>
      <c r="BG3" s="37" t="s">
        <v>11</v>
      </c>
    </row>
    <row r="4" spans="1:59" x14ac:dyDescent="0.25">
      <c r="A4" s="23" t="str">
        <f>IF(Eksplikatsioon!A5=0,"",Eksplikatsioon!A5)</f>
        <v>00</v>
      </c>
      <c r="B4" s="61">
        <f>IF(Eksplikatsioon!B5=0,"",Eksplikatsioon!B5)</f>
        <v>2</v>
      </c>
      <c r="C4" s="23" t="str">
        <f>IF(Eksplikatsioon!C5=0,"",Eksplikatsioon!C5)</f>
        <v>ÜÜRITAV PIND</v>
      </c>
      <c r="D4" s="23" t="str">
        <f>IF(Eksplikatsioon!D5=0,"",Eksplikatsioon!D5)</f>
        <v>Abiruum</v>
      </c>
      <c r="E4" s="59">
        <f>IF(Eksplikatsioon!F5=0,"",Eksplikatsioon!F5)</f>
        <v>35.6</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8" t="str">
        <f t="shared" ref="AW4:AW9" si="1">IF(BF4&lt;&gt;"",BF4,IF(BF3&lt;&gt;"","Aktiivne vakantsus",IF(AW3="Aktiivne vakantsus","Üüritav pind kokku",IF(AW3="Üüritav pind kokku","Passiivne vakantsus",""))))</f>
        <v>Lääne-Viru Omavalitsuste liit</v>
      </c>
      <c r="AX4" s="38" t="str">
        <f t="shared" ref="AX4:AX9" si="2">IF(BG4&lt;&gt;"",BG4,"")</f>
        <v>RAKVKREUTZWAL_07</v>
      </c>
      <c r="AY4" s="36">
        <f>IF(BF4&lt;&gt;"",IF(SUMIFS(E:E,H:H,AW4,G:G,"Ainukasutuses pind",C:C,"ÜÜRITAV PIND")=0,0,SUMIFS(E:E,H:H,AW4,G:G,"Ainukasutuses pind",C:C,"ÜÜRITAV PIND")),IF(AW4="Aktiivne vakantsus",SUMIFS(E:E,C:C,"üüritav pind",G:G,"ainukasutuses pind")-SUM($AY$2:AY3),IF(AW4="Üüritav pind kokku",SUM($AY$2:AY3),"")))</f>
        <v>80.2</v>
      </c>
      <c r="AZ4" s="36">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23.104196391103645</v>
      </c>
      <c r="BA4" s="36">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1.8806240657698057</v>
      </c>
      <c r="BB4" s="36">
        <f ca="1">IF(OR(BF4&lt;&gt;"",AW4="Aktiivne vakantsus"),IFERROR(SUM(INDIRECT("r3c"&amp;MATCH($AW4,AC$2:AU$2,0)+28,FALSE):INDIRECT("r1002c"&amp;MATCH($AW4,AC$2:AU$2,0)+28,FALSE)),0),IF(AW4="Üüritav pind kokku",SUM($BB$2:BB3),""))</f>
        <v>3.4291448516579419</v>
      </c>
      <c r="BC4" s="36">
        <f t="shared" ref="BC4:BC9" ca="1" si="3">IF(AW4="Passiivne vakantsus",SUMIFS(E:E,C:C,"PASSIIVNE VAKANTSUS"),IF(AW4="Üüritav pind kokku",SUM(AY4:BB4),IF(AW4&lt;&gt;"",SUM(AY4:BB4),"")))</f>
        <v>108.61396530853139</v>
      </c>
      <c r="BD4" s="46">
        <f t="shared" ref="BD4:BD9" ca="1" si="4">IFERROR(IF(AND(AW4&lt;&gt;"passiivne vakantsus"),BC4/(SUMIFS(BC:BC,AW:AW,"Üüritav pind kokku")),""),"")</f>
        <v>7.4669301050825934E-2</v>
      </c>
      <c r="BF4" s="37" t="s">
        <v>12</v>
      </c>
      <c r="BG4" s="37" t="s">
        <v>13</v>
      </c>
    </row>
    <row r="5" spans="1:59" x14ac:dyDescent="0.25">
      <c r="A5" s="23" t="str">
        <f>IF(Eksplikatsioon!A6=0,"",Eksplikatsioon!A6)</f>
        <v>00</v>
      </c>
      <c r="B5" s="61">
        <f>IF(Eksplikatsioon!B6=0,"",Eksplikatsioon!B6)</f>
        <v>3</v>
      </c>
      <c r="C5" s="23" t="str">
        <f>IF(Eksplikatsioon!C6=0,"",Eksplikatsioon!C6)</f>
        <v>VERTIKAALSETE ÜHENDUSTEEDE PIND</v>
      </c>
      <c r="D5" s="23" t="str">
        <f>IF(Eksplikatsioon!D6=0,"",Eksplikatsioon!D6)</f>
        <v>Trepp/Trepikoda</v>
      </c>
      <c r="E5" s="59">
        <f>IF(Eksplikatsioon!F6=0,"",Eksplikatsioon!F6)</f>
        <v>8.3000000000000007</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8" t="str">
        <f t="shared" si="1"/>
        <v>Siseministeerium</v>
      </c>
      <c r="AX5" s="38" t="str">
        <f t="shared" si="2"/>
        <v>RAKVKREUTZWAL_16</v>
      </c>
      <c r="AY5" s="36">
        <f>IF(BF5&lt;&gt;"",IF(SUMIFS(E:E,H:H,AW5,G:G,"Ainukasutuses pind",C:C,"ÜÜRITAV PIND")=0,0,SUMIFS(E:E,H:H,AW5,G:G,"Ainukasutuses pind",C:C,"ÜÜRITAV PIND")),IF(AW5="Aktiivne vakantsus",SUMIFS(E:E,C:C,"üüritav pind",G:G,"ainukasutuses pind")-SUM($AY$2:AY4),IF(AW5="Üüritav pind kokku",SUM($AY$2:AY4),"")))</f>
        <v>22.6</v>
      </c>
      <c r="AZ5" s="36">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6.6111134766872475</v>
      </c>
      <c r="BA5" s="36">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0.52995142002989537</v>
      </c>
      <c r="BB5" s="36">
        <f ca="1">IF(OR(BF5&lt;&gt;"",AW5="Aktiivne vakantsus"),IFERROR(SUM(INDIRECT("r3c"&amp;MATCH($AW5,AC$2:AU$2,0)+28,FALSE):INDIRECT("r1002c"&amp;MATCH($AW5,AC$2:AU$2,0)+28,FALSE)),0),IF(AW5="Üüritav pind kokku",SUM($BB$2:BB4),""))</f>
        <v>3.2671527312947415</v>
      </c>
      <c r="BC5" s="36">
        <f t="shared" ca="1" si="3"/>
        <v>33.008217628011884</v>
      </c>
      <c r="BD5" s="46">
        <f t="shared" ca="1" si="4"/>
        <v>2.2692298658058496E-2</v>
      </c>
      <c r="BF5" s="37" t="s">
        <v>14</v>
      </c>
      <c r="BG5" s="37" t="s">
        <v>15</v>
      </c>
    </row>
    <row r="6" spans="1:59" x14ac:dyDescent="0.25">
      <c r="A6" s="23" t="str">
        <f>IF(Eksplikatsioon!A7=0,"",Eksplikatsioon!A7)</f>
        <v>00</v>
      </c>
      <c r="B6" s="61">
        <f>IF(Eksplikatsioon!B7=0,"",Eksplikatsioon!B7)</f>
        <v>4</v>
      </c>
      <c r="C6" s="23" t="str">
        <f>IF(Eksplikatsioon!C7=0,"",Eksplikatsioon!C7)</f>
        <v>TEHNOPIND</v>
      </c>
      <c r="D6" s="23" t="str">
        <f>IF(Eksplikatsioon!D7=0,"",Eksplikatsioon!D7)</f>
        <v>Sideruum/Nõrkvool</v>
      </c>
      <c r="E6" s="59">
        <f>IF(Eksplikatsioon!F7=0,"",Eksplikatsioon!F7)</f>
        <v>17.7</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8" t="str">
        <f t="shared" si="1"/>
        <v xml:space="preserve">MUINSUSKAITSEAMET  </v>
      </c>
      <c r="AX6" s="38" t="str">
        <f t="shared" si="2"/>
        <v>RAKVKREUTZWAL_05</v>
      </c>
      <c r="AY6" s="36">
        <f>IF(BF6&lt;&gt;"",IF(SUMIFS(E:E,H:H,AW6,G:G,"Ainukasutuses pind",C:C,"ÜÜRITAV PIND")=0,0,SUMIFS(E:E,H:H,AW6,G:G,"Ainukasutuses pind",C:C,"ÜÜRITAV PIND")),IF(AW6="Aktiivne vakantsus",SUMIFS(E:E,C:C,"üüritav pind",G:G,"ainukasutuses pind")-SUM($AY$2:AY5),IF(AW6="Üüritav pind kokku",SUM($AY$2:AY5),"")))</f>
        <v>25.5</v>
      </c>
      <c r="AZ6" s="36">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7.4594421971471148</v>
      </c>
      <c r="BA6" s="36">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0.59795403587443952</v>
      </c>
      <c r="BB6" s="36">
        <f ca="1">IF(OR(BF6&lt;&gt;"",AW6="Aktiivne vakantsus"),IFERROR(SUM(INDIRECT("r3c"&amp;MATCH($AW6,AC$2:AU$2,0)+28,FALSE):INDIRECT("r1002c"&amp;MATCH($AW6,AC$2:AU$2,0)+28,FALSE)),0),IF(AW6="Üüritav pind kokku",SUM($BB$2:BB5),""))</f>
        <v>3.5902382175104117</v>
      </c>
      <c r="BC6" s="36">
        <f t="shared" ca="1" si="3"/>
        <v>37.14763445053196</v>
      </c>
      <c r="BD6" s="46">
        <f t="shared" ca="1" si="4"/>
        <v>2.5538041008202915E-2</v>
      </c>
      <c r="BF6" s="37" t="s">
        <v>16</v>
      </c>
      <c r="BG6" s="37" t="s">
        <v>17</v>
      </c>
    </row>
    <row r="7" spans="1:59" x14ac:dyDescent="0.25">
      <c r="A7" s="23" t="str">
        <f>IF(Eksplikatsioon!A8=0,"",Eksplikatsioon!A8)</f>
        <v>00</v>
      </c>
      <c r="B7" s="61">
        <f>IF(Eksplikatsioon!B8=0,"",Eksplikatsioon!B8)</f>
        <v>5</v>
      </c>
      <c r="C7" s="23" t="str">
        <f>IF(Eksplikatsioon!C8=0,"",Eksplikatsioon!C8)</f>
        <v>ÜÜRITAV PIND</v>
      </c>
      <c r="D7" s="23" t="str">
        <f>IF(Eksplikatsioon!D8=0,"",Eksplikatsioon!D8)</f>
        <v>Arhiiv</v>
      </c>
      <c r="E7" s="59">
        <f>IF(Eksplikatsioon!F8=0,"",Eksplikatsioon!F8)</f>
        <v>35.6</v>
      </c>
      <c r="F7" s="23" t="str">
        <f>IF(Eksplikatsioon!H8=0,"",Eksplikatsioon!H8)</f>
        <v/>
      </c>
      <c r="G7" s="23" t="str">
        <f>IF(Eksplikatsioon!J8=0,"",Eksplikatsioon!J8)</f>
        <v>Ainukasutuses pind</v>
      </c>
      <c r="H7" s="23" t="str">
        <f>IF(Eksplikatsioon!K8=0,"",Eksplikatsioon!K8)</f>
        <v>Eesti Geoloogiateenistus</v>
      </c>
      <c r="I7" s="23" t="str">
        <f>IF(Eksplikatsioon!L8=0,"",Eksplikatsioon!L8)</f>
        <v>RAKVKREUTZWAL_13</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8" t="str">
        <f t="shared" si="1"/>
        <v xml:space="preserve">Rahvakultuuri Keskus    </v>
      </c>
      <c r="AX7" s="38" t="str">
        <f t="shared" si="2"/>
        <v xml:space="preserve">RAKVKREUTZWAL_11    </v>
      </c>
      <c r="AY7" s="36">
        <f>IF(BF7&lt;&gt;"",IF(SUMIFS(E:E,H:H,AW7,G:G,"Ainukasutuses pind",C:C,"ÜÜRITAV PIND")=0,0,SUMIFS(E:E,H:H,AW7,G:G,"Ainukasutuses pind",C:C,"ÜÜRITAV PIND")),IF(AW7="Aktiivne vakantsus",SUMIFS(E:E,C:C,"üüritav pind",G:G,"ainukasutuses pind")-SUM($AY$2:AY6),IF(AW7="Üüritav pind kokku",SUM($AY$2:AY6),"")))</f>
        <v>15</v>
      </c>
      <c r="AZ7" s="36">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4.321233738984473</v>
      </c>
      <c r="BA7" s="36">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0.35173766816143498</v>
      </c>
      <c r="BB7" s="36">
        <f ca="1">IF(OR(BF7&lt;&gt;"",AW7="Aktiivne vakantsus"),IFERROR(SUM(INDIRECT("r3c"&amp;MATCH($AW7,AC$2:AU$2,0)+28,FALSE):INDIRECT("r1002c"&amp;MATCH($AW7,AC$2:AU$2,0)+28,FALSE)),0),IF(AW7="Üüritav pind kokku",SUM($BB$2:BB6),""))</f>
        <v>2.8239502898966791</v>
      </c>
      <c r="BC7" s="36">
        <f t="shared" ca="1" si="3"/>
        <v>22.496921697042588</v>
      </c>
      <c r="BD7" s="46">
        <f t="shared" ca="1" si="4"/>
        <v>1.5466053689703416E-2</v>
      </c>
      <c r="BF7" s="37" t="s">
        <v>18</v>
      </c>
      <c r="BG7" s="37" t="s">
        <v>19</v>
      </c>
    </row>
    <row r="8" spans="1:59" x14ac:dyDescent="0.25">
      <c r="A8" s="23" t="str">
        <f>IF(Eksplikatsioon!A9=0,"",Eksplikatsioon!A9)</f>
        <v>00</v>
      </c>
      <c r="B8" s="61">
        <f>IF(Eksplikatsioon!B9=0,"",Eksplikatsioon!B9)</f>
        <v>6</v>
      </c>
      <c r="C8" s="23" t="str">
        <f>IF(Eksplikatsioon!C9=0,"",Eksplikatsioon!C9)</f>
        <v>ÜÜRITAV PIND</v>
      </c>
      <c r="D8" s="23" t="str">
        <f>IF(Eksplikatsioon!D9=0,"",Eksplikatsioon!D9)</f>
        <v>Koridor</v>
      </c>
      <c r="E8" s="59">
        <f>IF(Eksplikatsioon!F9=0,"",Eksplikatsioon!F9)</f>
        <v>20.7</v>
      </c>
      <c r="F8" s="23" t="str">
        <f>IF(Eksplikatsioon!H9=0,"",Eksplikatsioon!H9)</f>
        <v/>
      </c>
      <c r="G8" s="23" t="str">
        <f>IF(Eksplikatsioon!J9=0,"",Eksplikatsioon!J9)</f>
        <v>Ühiskasutuses korruse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8" t="str">
        <f t="shared" si="1"/>
        <v>SA Lääne-Viru Arenduskeskus</v>
      </c>
      <c r="AX8" s="38" t="str">
        <f t="shared" si="2"/>
        <v>RAKVKREUTZWAL_03</v>
      </c>
      <c r="AY8" s="36">
        <f>IF(BF8&lt;&gt;"",IF(SUMIFS(E:E,H:H,AW8,G:G,"Ainukasutuses pind",C:C,"ÜÜRITAV PIND")=0,0,SUMIFS(E:E,H:H,AW8,G:G,"Ainukasutuses pind",C:C,"ÜÜRITAV PIND")),IF(AW8="Aktiivne vakantsus",SUMIFS(E:E,C:C,"üüritav pind",G:G,"ainukasutuses pind")-SUM($AY$2:AY7),IF(AW8="Üüritav pind kokku",SUM($AY$2:AY7),"")))</f>
        <v>77.699999999999989</v>
      </c>
      <c r="AZ8" s="36">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22.729359165424736</v>
      </c>
      <c r="BA8" s="36">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1.822001121076233</v>
      </c>
      <c r="BB8" s="36">
        <f ca="1">IF(OR(BF8&lt;&gt;"",AW8="Aktiivne vakantsus"),IFERROR(SUM(INDIRECT("r3c"&amp;MATCH($AW8,AC$2:AU$2,0)+28,FALSE):INDIRECT("r1002c"&amp;MATCH($AW8,AC$2:AU$2,0)+28,FALSE)),0),IF(AW8="Üüritav pind kokku",SUM($BB$2:BB7),""))</f>
        <v>3.3222513089005248</v>
      </c>
      <c r="BC8" s="36">
        <f t="shared" ca="1" si="3"/>
        <v>105.57361159540147</v>
      </c>
      <c r="BD8" s="46">
        <f t="shared" ca="1" si="4"/>
        <v>7.2579136254228988E-2</v>
      </c>
      <c r="BF8" s="37" t="s">
        <v>20</v>
      </c>
      <c r="BG8" s="37" t="s">
        <v>21</v>
      </c>
    </row>
    <row r="9" spans="1:59" x14ac:dyDescent="0.25">
      <c r="A9" s="23" t="str">
        <f>IF(Eksplikatsioon!A10=0,"",Eksplikatsioon!A10)</f>
        <v>00</v>
      </c>
      <c r="B9" s="61">
        <f>IF(Eksplikatsioon!B10=0,"",Eksplikatsioon!B10)</f>
        <v>7</v>
      </c>
      <c r="C9" s="23" t="str">
        <f>IF(Eksplikatsioon!C10=0,"",Eksplikatsioon!C10)</f>
        <v>ÜÜRITAV PIND</v>
      </c>
      <c r="D9" s="23" t="str">
        <f>IF(Eksplikatsioon!D10=0,"",Eksplikatsioon!D10)</f>
        <v>Arhiiv</v>
      </c>
      <c r="E9" s="59">
        <f>IF(Eksplikatsioon!F10=0,"",Eksplikatsioon!F10)</f>
        <v>31.9</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8" t="str">
        <f t="shared" si="1"/>
        <v>Rahandusministeerium</v>
      </c>
      <c r="AX9" s="38" t="str">
        <f t="shared" si="2"/>
        <v>RAKVKREUTZWAL_14</v>
      </c>
      <c r="AY9" s="36">
        <f>IF(BF9&lt;&gt;"",IF(SUMIFS(E:E,H:H,AW9,G:G,"Ainukasutuses pind",C:C,"ÜÜRITAV PIND")=0,0,SUMIFS(E:E,H:H,AW9,G:G,"Ainukasutuses pind",C:C,"ÜÜRITAV PIND")),IF(AW9="Aktiivne vakantsus",SUMIFS(E:E,C:C,"üüritav pind",G:G,"ainukasutuses pind")-SUM($AY$2:AY8),IF(AW9="Üüritav pind kokku",SUM($AY$2:AY8),"")))</f>
        <v>209.49999999999997</v>
      </c>
      <c r="AZ9" s="36">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60.794164876626354</v>
      </c>
      <c r="BA9" s="36">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4.9126027653213749</v>
      </c>
      <c r="BB9" s="36">
        <f ca="1">IF(OR(BF9&lt;&gt;"",AW9="Aktiivne vakantsus"),IFERROR(SUM(INDIRECT("r3c"&amp;MATCH($AW9,AC$2:AU$2,0)+28,FALSE):INDIRECT("r1002c"&amp;MATCH($AW9,AC$2:AU$2,0)+28,FALSE)),0),IF(AW9="Üüritav pind kokku",SUM($BB$2:BB8),""))</f>
        <v>19.056919696919113</v>
      </c>
      <c r="BC9" s="36">
        <f t="shared" ca="1" si="3"/>
        <v>294.26368733886682</v>
      </c>
      <c r="BD9" s="46">
        <f t="shared" ca="1" si="4"/>
        <v>0.2022986988442643</v>
      </c>
      <c r="BF9" s="37" t="s">
        <v>22</v>
      </c>
      <c r="BG9" s="37" t="s">
        <v>23</v>
      </c>
    </row>
    <row r="10" spans="1:59" x14ac:dyDescent="0.25">
      <c r="A10" s="23" t="str">
        <f>IF(Eksplikatsioon!A11=0,"",Eksplikatsioon!A11)</f>
        <v>00</v>
      </c>
      <c r="B10" s="61">
        <f>IF(Eksplikatsioon!B11=0,"",Eksplikatsioon!B11)</f>
        <v>8</v>
      </c>
      <c r="C10" s="23" t="str">
        <f>IF(Eksplikatsioon!C11=0,"",Eksplikatsioon!C11)</f>
        <v>ÜÜRITAV PIND</v>
      </c>
      <c r="D10" s="23" t="str">
        <f>IF(Eksplikatsioon!D11=0,"",Eksplikatsioon!D11)</f>
        <v>Arhiiv</v>
      </c>
      <c r="E10" s="59">
        <f>IF(Eksplikatsioon!F11=0,"",Eksplikatsioon!F11)</f>
        <v>17.600000000000001</v>
      </c>
      <c r="F10" s="23" t="str">
        <f>IF(Eksplikatsioon!H11=0,"",Eksplikatsioon!H11)</f>
        <v/>
      </c>
      <c r="G10" s="23" t="str">
        <f>IF(Eksplikatsioon!J11=0,"",Eksplikatsioon!J11)</f>
        <v>Ainukasutuses pind</v>
      </c>
      <c r="H10" s="23" t="str">
        <f>IF(Eksplikatsioon!K11=0,"",Eksplikatsioon!K11)</f>
        <v>Aktiivne vakantsus</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8" t="str">
        <f t="shared" ref="AW10:AW48" si="5">IF(BF10&lt;&gt;"",BF10,IF(BF9&lt;&gt;"","Aktiivne vakantsus",IF(AW9="Aktiivne vakantsus","Üüritav pind kokku",IF(AW9="Üüritav pind kokku","Passiivne vakantsus",""))))</f>
        <v>Eesti Taimekasvatuse Instituut</v>
      </c>
      <c r="AX10" s="38" t="str">
        <f t="shared" ref="AX10:AX48" si="6">IF(BG10&lt;&gt;"",BG10,"")</f>
        <v>RAKVKREUTZWAL_20</v>
      </c>
      <c r="AY10" s="36">
        <f>IF(BF10&lt;&gt;"",IF(SUMIFS(E:E,H:H,AW10,G:G,"Ainukasutuses pind",C:C,"ÜÜRITAV PIND")=0,0,SUMIFS(E:E,H:H,AW10,G:G,"Ainukasutuses pind",C:C,"ÜÜRITAV PIND")),IF(AW10="Aktiivne vakantsus",SUMIFS(E:E,C:C,"üüritav pind",G:G,"ainukasutuses pind")-SUM($AY$2:AY9),IF(AW10="Üüritav pind kokku",SUM($AY$2:AY9),"")))</f>
        <v>14.7</v>
      </c>
      <c r="AZ10" s="36">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4.3001490312965718</v>
      </c>
      <c r="BA10" s="36">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0.34470291479820625</v>
      </c>
      <c r="BB10" s="36">
        <f ca="1">IF(OR(BF10&lt;&gt;"",AW10="Aktiivne vakantsus"),IFERROR(SUM(INDIRECT("r3c"&amp;MATCH($AW10,AC$2:AU$2,0)+28,FALSE):INDIRECT("r1002c"&amp;MATCH($AW10,AC$2:AU$2,0)+28,FALSE)),0),IF(AW10="Üüritav pind kokku",SUM($BB$2:BB9),""))</f>
        <v>1.75</v>
      </c>
      <c r="BC10" s="36">
        <f t="shared" ref="BC10:BC48" ca="1" si="7">IF(AW10="Passiivne vakantsus",SUMIFS(E:E,C:C,"PASSIIVNE VAKANTSUS"),IF(AW10="Üüritav pind kokku",SUM(AY10:BB10),IF(AW10&lt;&gt;"",SUM(AY10:BB10),"")))</f>
        <v>21.094851946094778</v>
      </c>
      <c r="BD10" s="46">
        <f t="shared" ref="BD10:BD48" ca="1" si="8">IFERROR(IF(AND(AW10&lt;&gt;"passiivne vakantsus"),BC10/(SUMIFS(BC:BC,AW:AW,"Üüritav pind kokku")),""),"")</f>
        <v>1.4502166881682097E-2</v>
      </c>
      <c r="BF10" s="37" t="s">
        <v>24</v>
      </c>
      <c r="BG10" s="37" t="s">
        <v>25</v>
      </c>
    </row>
    <row r="11" spans="1:59" x14ac:dyDescent="0.25">
      <c r="A11" s="23" t="str">
        <f>IF(Eksplikatsioon!A12=0,"",Eksplikatsioon!A12)</f>
        <v>00</v>
      </c>
      <c r="B11" s="61">
        <f>IF(Eksplikatsioon!B12=0,"",Eksplikatsioon!B12)</f>
        <v>9</v>
      </c>
      <c r="C11" s="23" t="str">
        <f>IF(Eksplikatsioon!C12=0,"",Eksplikatsioon!C12)</f>
        <v>ÜÜRITAV PIND</v>
      </c>
      <c r="D11" s="23" t="str">
        <f>IF(Eksplikatsioon!D12=0,"",Eksplikatsioon!D12)</f>
        <v>Eesruum</v>
      </c>
      <c r="E11" s="59">
        <f>IF(Eksplikatsioon!F12=0,"",Eksplikatsioon!F12)</f>
        <v>10.1</v>
      </c>
      <c r="F11" s="23" t="str">
        <f>IF(Eksplikatsioon!H12=0,"",Eksplikatsioon!H12)</f>
        <v/>
      </c>
      <c r="G11" s="23" t="str">
        <f>IF(Eksplikatsioon!J12=0,"",Eksplikatsioon!J12)</f>
        <v>Ühiskasutuses korruse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8" t="str">
        <f t="shared" si="5"/>
        <v>Ettevõtluse Arendamise Sihtasutus</v>
      </c>
      <c r="AX11" s="38" t="str">
        <f t="shared" si="6"/>
        <v>RAKVKREUTZWAL_21</v>
      </c>
      <c r="AY11" s="36">
        <f>IF(BF11&lt;&gt;"",IF(SUMIFS(E:E,H:H,AW11,G:G,"Ainukasutuses pind",C:C,"ÜÜRITAV PIND")=0,0,SUMIFS(E:E,H:H,AW11,G:G,"Ainukasutuses pind",C:C,"ÜÜRITAV PIND")),IF(AW11="Aktiivne vakantsus",SUMIFS(E:E,C:C,"üüritav pind",G:G,"ainukasutuses pind")-SUM($AY$2:AY10),IF(AW11="Üüritav pind kokku",SUM($AY$2:AY10),"")))</f>
        <v>27.9</v>
      </c>
      <c r="AZ11" s="36">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8.1615073451139022</v>
      </c>
      <c r="BA11" s="36">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0.65423206278026902</v>
      </c>
      <c r="BB11" s="36">
        <f ca="1">IF(OR(BF11&lt;&gt;"",AW11="Aktiivne vakantsus"),IFERROR(SUM(INDIRECT("r3c"&amp;MATCH($AW11,AC$2:AU$2,0)+28,FALSE):INDIRECT("r1002c"&amp;MATCH($AW11,AC$2:AU$2,0)+28,FALSE)),0),IF(AW11="Üüritav pind kokku",SUM($BB$2:BB10),""))</f>
        <v>2.9429319371727756</v>
      </c>
      <c r="BC11" s="36">
        <f t="shared" ca="1" si="7"/>
        <v>39.658671345066942</v>
      </c>
      <c r="BD11" s="46">
        <f t="shared" ca="1" si="8"/>
        <v>2.7264314137953351E-2</v>
      </c>
      <c r="BF11" s="37" t="s">
        <v>26</v>
      </c>
      <c r="BG11" s="37" t="s">
        <v>27</v>
      </c>
    </row>
    <row r="12" spans="1:59" x14ac:dyDescent="0.25">
      <c r="A12" s="23" t="str">
        <f>IF(Eksplikatsioon!A13=0,"",Eksplikatsioon!A13)</f>
        <v>01</v>
      </c>
      <c r="B12" s="61">
        <f>IF(Eksplikatsioon!B13=0,"",Eksplikatsioon!B13)</f>
        <v>10</v>
      </c>
      <c r="C12" s="23" t="str">
        <f>IF(Eksplikatsioon!C13=0,"",Eksplikatsioon!C13)</f>
        <v>ÜÜRITAV PIND</v>
      </c>
      <c r="D12" s="23" t="str">
        <f>IF(Eksplikatsioon!D13=0,"",Eksplikatsioon!D13)</f>
        <v>Koridor</v>
      </c>
      <c r="E12" s="59">
        <f>IF(Eksplikatsioon!F13=0,"",Eksplikatsioon!F13)</f>
        <v>4.7</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8" t="str">
        <f t="shared" si="5"/>
        <v>Aktiivne vakantsus</v>
      </c>
      <c r="AX12" s="38" t="str">
        <f t="shared" si="6"/>
        <v/>
      </c>
      <c r="AY12" s="36">
        <f>IF(BF12&lt;&gt;"",IF(SUMIFS(E:E,H:H,AW12,G:G,"Ainukasutuses pind",C:C,"ÜÜRITAV PIND")=0,0,SUMIFS(E:E,H:H,AW12,G:G,"Ainukasutuses pind",C:C,"ÜÜRITAV PIND")),IF(AW12="Aktiivne vakantsus",SUMIFS(E:E,C:C,"üüritav pind",G:G,"ainukasutuses pind")-SUM($AY$2:AY11),IF(AW12="Üüritav pind kokku",SUM($AY$2:AY11),"")))</f>
        <v>179.00000000000011</v>
      </c>
      <c r="AZ12" s="36">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48.438251343246009</v>
      </c>
      <c r="BA12" s="36">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4.1974028400597936</v>
      </c>
      <c r="BB12" s="36">
        <f ca="1">IF(OR(BF12&lt;&gt;"",AW12="Aktiivne vakantsus"),IFERROR(SUM(INDIRECT("r3c"&amp;MATCH($AW12,AC$2:AU$2,0)+28,FALSE):INDIRECT("r1002c"&amp;MATCH($AW12,AC$2:AU$2,0)+28,FALSE)),0),IF(AW12="Üüritav pind kokku",SUM($BB$2:BB11),""))</f>
        <v>13.417410966647825</v>
      </c>
      <c r="BC12" s="36">
        <f t="shared" ca="1" si="7"/>
        <v>245.05306514995374</v>
      </c>
      <c r="BD12" s="46">
        <f t="shared" ca="1" si="8"/>
        <v>0.16846766475316496</v>
      </c>
      <c r="BF12" s="37"/>
      <c r="BG12" s="37"/>
    </row>
    <row r="13" spans="1:59" x14ac:dyDescent="0.25">
      <c r="A13" s="23" t="str">
        <f>IF(Eksplikatsioon!A14=0,"",Eksplikatsioon!A14)</f>
        <v>01</v>
      </c>
      <c r="B13" s="61">
        <f>IF(Eksplikatsioon!B14=0,"",Eksplikatsioon!B14)</f>
        <v>11</v>
      </c>
      <c r="C13" s="23" t="str">
        <f>IF(Eksplikatsioon!C14=0,"",Eksplikatsioon!C14)</f>
        <v>ÜÜRITAV PIND</v>
      </c>
      <c r="D13" s="23" t="str">
        <f>IF(Eksplikatsioon!D14=0,"",Eksplikatsioon!D14)</f>
        <v>Koridor</v>
      </c>
      <c r="E13" s="59">
        <f>IF(Eksplikatsioon!F14=0,"",Eksplikatsioon!F14)</f>
        <v>15.9</v>
      </c>
      <c r="F13" s="23" t="str">
        <f>IF(Eksplikatsioon!H14=0,"",Eksplikatsioon!H14)</f>
        <v/>
      </c>
      <c r="G13" s="23" t="str">
        <f>IF(Eksplikatsioon!J14=0,"",Eksplikatsioon!J14)</f>
        <v>Ühiskasutuses korruse pind</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8" t="str">
        <f t="shared" si="5"/>
        <v>Üüritav pind kokku</v>
      </c>
      <c r="AX13" s="38" t="str">
        <f t="shared" si="6"/>
        <v/>
      </c>
      <c r="AY13" s="36">
        <f>IF(BF13&lt;&gt;"",IF(SUMIFS(E:E,H:H,AW13,G:G,"Ainukasutuses pind",C:C,"ÜÜRITAV PIND")=0,0,SUMIFS(E:E,H:H,AW13,G:G,"Ainukasutuses pind",C:C,"ÜÜRITAV PIND")),IF(AW13="Aktiivne vakantsus",SUMIFS(E:E,C:C,"üüritav pind",G:G,"ainukasutuses pind")-SUM($AY$2:AY12),IF(AW13="Üüritav pind kokku",SUM($AY$2:AY12),"")))</f>
        <v>1070.4000000000001</v>
      </c>
      <c r="AZ13" s="36">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305.5</v>
      </c>
      <c r="BA13" s="36">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25.100000000000005</v>
      </c>
      <c r="BB13" s="36">
        <f ca="1">IF(OR(BF13&lt;&gt;"",AW13="Aktiivne vakantsus"),IFERROR(SUM(INDIRECT("r3c"&amp;MATCH($AW13,AC$2:AU$2,0)+28,FALSE):INDIRECT("r1002c"&amp;MATCH($AW13,AC$2:AU$2,0)+28,FALSE)),0),IF(AW13="Üüritav pind kokku",SUM($BB$2:BB12),""))</f>
        <v>53.600000000000009</v>
      </c>
      <c r="BC13" s="36">
        <f t="shared" ca="1" si="7"/>
        <v>1454.6</v>
      </c>
      <c r="BD13" s="46">
        <f t="shared" ca="1" si="8"/>
        <v>1</v>
      </c>
      <c r="BF13" s="37"/>
      <c r="BG13" s="37"/>
    </row>
    <row r="14" spans="1:59" x14ac:dyDescent="0.25">
      <c r="A14" s="23" t="str">
        <f>IF(Eksplikatsioon!A15=0,"",Eksplikatsioon!A15)</f>
        <v>01</v>
      </c>
      <c r="B14" s="61">
        <f>IF(Eksplikatsioon!B15=0,"",Eksplikatsioon!B15)</f>
        <v>12</v>
      </c>
      <c r="C14" s="23" t="str">
        <f>IF(Eksplikatsioon!C15=0,"",Eksplikatsioon!C15)</f>
        <v>ÜÜRITAV PIND</v>
      </c>
      <c r="D14" s="23" t="str">
        <f>IF(Eksplikatsioon!D15=0,"",Eksplikatsioon!D15)</f>
        <v>Koridor</v>
      </c>
      <c r="E14" s="59">
        <f>IF(Eksplikatsioon!F15=0,"",Eksplikatsioon!F15)</f>
        <v>54.6</v>
      </c>
      <c r="F14" s="23" t="str">
        <f>IF(Eksplikatsioon!H15=0,"",Eksplikatsioon!H15)</f>
        <v/>
      </c>
      <c r="G14" s="23" t="str">
        <f>IF(Eksplikatsioon!J15=0,"",Eksplikatsioon!J15)</f>
        <v>Ühiskasutuses korruse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8" t="str">
        <f t="shared" si="5"/>
        <v>Passiivne vakantsus</v>
      </c>
      <c r="AX14" s="38" t="str">
        <f t="shared" si="6"/>
        <v/>
      </c>
      <c r="AY14" s="36" t="str">
        <f>IF(BF14&lt;&gt;"",IF(SUMIFS(E:E,H:H,AW14,G:G,"Ainukasutuses pind",C:C,"ÜÜRITAV PIND")=0,0,SUMIFS(E:E,H:H,AW14,G:G,"Ainukasutuses pind",C:C,"ÜÜRITAV PIND")),IF(AW14="Aktiivne vakantsus",SUMIFS(E:E,C:C,"üüritav pind",G:G,"ainukasutuses pind")-SUM($AY$2:AY13),IF(AW14="Üüritav pind kokku",SUM($AY$2:AY13),"")))</f>
        <v/>
      </c>
      <c r="AZ14" s="36"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6"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6" t="str">
        <f ca="1">IF(OR(BF14&lt;&gt;"",AW14="Aktiivne vakantsus"),IFERROR(SUM(INDIRECT("r3c"&amp;MATCH($AW14,AC$2:AU$2,0)+28,FALSE):INDIRECT("r1002c"&amp;MATCH($AW14,AC$2:AU$2,0)+28,FALSE)),0),IF(AW14="Üüritav pind kokku",SUM($BB$2:BB13),""))</f>
        <v/>
      </c>
      <c r="BC14" s="36">
        <f t="shared" si="7"/>
        <v>0</v>
      </c>
      <c r="BD14" s="46" t="str">
        <f t="shared" si="8"/>
        <v/>
      </c>
      <c r="BF14" s="37"/>
      <c r="BG14" s="37"/>
    </row>
    <row r="15" spans="1:59" x14ac:dyDescent="0.25">
      <c r="A15" s="23" t="str">
        <f>IF(Eksplikatsioon!A16=0,"",Eksplikatsioon!A16)</f>
        <v>01</v>
      </c>
      <c r="B15" s="61">
        <f>IF(Eksplikatsioon!B16=0,"",Eksplikatsioon!B16)</f>
        <v>13</v>
      </c>
      <c r="C15" s="23" t="str">
        <f>IF(Eksplikatsioon!C16=0,"",Eksplikatsioon!C16)</f>
        <v>ÜÜRITAV PIND</v>
      </c>
      <c r="D15" s="23" t="str">
        <f>IF(Eksplikatsioon!D16=0,"",Eksplikatsioon!D16)</f>
        <v>Koridor</v>
      </c>
      <c r="E15" s="59">
        <f>IF(Eksplikatsioon!F16=0,"",Eksplikatsioon!F16)</f>
        <v>3.5</v>
      </c>
      <c r="F15" s="23" t="str">
        <f>IF(Eksplikatsioon!H16=0,"",Eksplikatsioon!H16)</f>
        <v/>
      </c>
      <c r="G15" s="23" t="str">
        <f>IF(Eksplikatsioon!J16=0,"",Eksplikatsioon!J16)</f>
        <v>Ühiskasutuses muu pind (muu)</v>
      </c>
      <c r="H15" s="23" t="str">
        <f>IF(Eksplikatsioon!K16=0,"",Eksplikatsioon!K16)</f>
        <v/>
      </c>
      <c r="I15" s="23" t="str">
        <f>IF(Eksplikatsioon!L16=0,"",Eksplikatsioon!L16)</f>
        <v/>
      </c>
      <c r="J15" s="31">
        <f>IFERROR(IF($G15=Tabelid!$L$6,Eksplikatsioon!O16/SUM(Eksplikatsioon!$O16:'Eksplikatsioon'!$AG16),IF($G15=Tabelid!$L$4,IFERROR(SUMIFS($E:$E,$G:$G,Tabelid!$L$1,$C:$C,Tabelid!$J$4,$H:$H,J$2,$A:$A,$A15)/SUMIFS($E:$E,$G:$G,Tabelid!$L$1,$C:$C,Tabelid!$J$4,$A:$A,$A15),0),IF($G15=Tabelid!$L$5,IFERROR(SUMIFS($E:$E,$G:$G,Tabelid!$L$1,$C:$C,Tabelid!$J$4,$H:$H,J$2)/SUMIFS($E:$E,$G:$G,Tabelid!$L$1,$C:$C,Tabelid!$J$4),0),""))),"")</f>
        <v>0</v>
      </c>
      <c r="K15" s="31">
        <f>IFERROR(IF($G15=Tabelid!$L$6,Eksplikatsioon!P16/SUM(Eksplikatsioon!$O16:'Eksplikatsioon'!$AG16),IF($G15=Tabelid!$L$4,IFERROR(SUMIFS($E:$E,$G:$G,Tabelid!$L$1,$C:$C,Tabelid!$J$4,$H:$H,K$2,$A:$A,$A15)/SUMIFS($E:$E,$G:$G,Tabelid!$L$1,$C:$C,Tabelid!$J$4,$A:$A,$A15),0),IF($G15=Tabelid!$L$5,IFERROR(SUMIFS($E:$E,$G:$G,Tabelid!$L$1,$C:$C,Tabelid!$J$4,$H:$H,K$2)/SUMIFS($E:$E,$G:$G,Tabelid!$L$1,$C:$C,Tabelid!$J$4),0),""))),"")</f>
        <v>0</v>
      </c>
      <c r="L15" s="31">
        <f>IFERROR(IF($G15=Tabelid!$L$6,Eksplikatsioon!Q16/SUM(Eksplikatsioon!$O16:'Eksplikatsioon'!$AG16),IF($G15=Tabelid!$L$4,IFERROR(SUMIFS($E:$E,$G:$G,Tabelid!$L$1,$C:$C,Tabelid!$J$4,$H:$H,L$2,$A:$A,$A15)/SUMIFS($E:$E,$G:$G,Tabelid!$L$1,$C:$C,Tabelid!$J$4,$A:$A,$A15),0),IF($G15=Tabelid!$L$5,IFERROR(SUMIFS($E:$E,$G:$G,Tabelid!$L$1,$C:$C,Tabelid!$J$4,$H:$H,L$2)/SUMIFS($E:$E,$G:$G,Tabelid!$L$1,$C:$C,Tabelid!$J$4),0),""))),"")</f>
        <v>0</v>
      </c>
      <c r="M15" s="31">
        <f>IFERROR(IF($G15=Tabelid!$L$6,Eksplikatsioon!R16/SUM(Eksplikatsioon!$O16:'Eksplikatsioon'!$AG16),IF($G15=Tabelid!$L$4,IFERROR(SUMIFS($E:$E,$G:$G,Tabelid!$L$1,$C:$C,Tabelid!$J$4,$H:$H,M$2,$A:$A,$A15)/SUMIFS($E:$E,$G:$G,Tabelid!$L$1,$C:$C,Tabelid!$J$4,$A:$A,$A15),0),IF($G15=Tabelid!$L$5,IFERROR(SUMIFS($E:$E,$G:$G,Tabelid!$L$1,$C:$C,Tabelid!$J$4,$H:$H,M$2)/SUMIFS($E:$E,$G:$G,Tabelid!$L$1,$C:$C,Tabelid!$J$4),0),""))),"")</f>
        <v>0</v>
      </c>
      <c r="N15" s="31">
        <f>IFERROR(IF($G15=Tabelid!$L$6,Eksplikatsioon!S16/SUM(Eksplikatsioon!$O16:'Eksplikatsioon'!$AG16),IF($G15=Tabelid!$L$4,IFERROR(SUMIFS($E:$E,$G:$G,Tabelid!$L$1,$C:$C,Tabelid!$J$4,$H:$H,N$2,$A:$A,$A15)/SUMIFS($E:$E,$G:$G,Tabelid!$L$1,$C:$C,Tabelid!$J$4,$A:$A,$A15),0),IF($G15=Tabelid!$L$5,IFERROR(SUMIFS($E:$E,$G:$G,Tabelid!$L$1,$C:$C,Tabelid!$J$4,$H:$H,N$2)/SUMIFS($E:$E,$G:$G,Tabelid!$L$1,$C:$C,Tabelid!$J$4),0),""))),"")</f>
        <v>0</v>
      </c>
      <c r="O15" s="31">
        <f>IFERROR(IF($G15=Tabelid!$L$6,Eksplikatsioon!T16/SUM(Eksplikatsioon!$O16:'Eksplikatsioon'!$AG16),IF($G15=Tabelid!$L$4,IFERROR(SUMIFS($E:$E,$G:$G,Tabelid!$L$1,$C:$C,Tabelid!$J$4,$H:$H,O$2,$A:$A,$A15)/SUMIFS($E:$E,$G:$G,Tabelid!$L$1,$C:$C,Tabelid!$J$4,$A:$A,$A15),0),IF($G15=Tabelid!$L$5,IFERROR(SUMIFS($E:$E,$G:$G,Tabelid!$L$1,$C:$C,Tabelid!$J$4,$H:$H,O$2)/SUMIFS($E:$E,$G:$G,Tabelid!$L$1,$C:$C,Tabelid!$J$4),0),""))),"")</f>
        <v>0</v>
      </c>
      <c r="P15" s="31">
        <f>IFERROR(IF($G15=Tabelid!$L$6,Eksplikatsioon!U16/SUM(Eksplikatsioon!$O16:'Eksplikatsioon'!$AG16),IF($G15=Tabelid!$L$4,IFERROR(SUMIFS($E:$E,$G:$G,Tabelid!$L$1,$C:$C,Tabelid!$J$4,$H:$H,P$2,$A:$A,$A15)/SUMIFS($E:$E,$G:$G,Tabelid!$L$1,$C:$C,Tabelid!$J$4,$A:$A,$A15),0),IF($G15=Tabelid!$L$5,IFERROR(SUMIFS($E:$E,$G:$G,Tabelid!$L$1,$C:$C,Tabelid!$J$4,$H:$H,P$2)/SUMIFS($E:$E,$G:$G,Tabelid!$L$1,$C:$C,Tabelid!$J$4),0),""))),"")</f>
        <v>0</v>
      </c>
      <c r="Q15" s="31">
        <f>IFERROR(IF($G15=Tabelid!$L$6,Eksplikatsioon!V16/SUM(Eksplikatsioon!$O16:'Eksplikatsioon'!$AG16),IF($G15=Tabelid!$L$4,IFERROR(SUMIFS($E:$E,$G:$G,Tabelid!$L$1,$C:$C,Tabelid!$J$4,$H:$H,Q$2,$A:$A,$A15)/SUMIFS($E:$E,$G:$G,Tabelid!$L$1,$C:$C,Tabelid!$J$4,$A:$A,$A15),0),IF($G15=Tabelid!$L$5,IFERROR(SUMIFS($E:$E,$G:$G,Tabelid!$L$1,$C:$C,Tabelid!$J$4,$H:$H,Q$2)/SUMIFS($E:$E,$G:$G,Tabelid!$L$1,$C:$C,Tabelid!$J$4),0),""))),"")</f>
        <v>0.5</v>
      </c>
      <c r="R15" s="31">
        <f>IFERROR(IF($G15=Tabelid!$L$6,Eksplikatsioon!W16/SUM(Eksplikatsioon!$O16:'Eksplikatsioon'!$AG16),IF($G15=Tabelid!$L$4,IFERROR(SUMIFS($E:$E,$G:$G,Tabelid!$L$1,$C:$C,Tabelid!$J$4,$H:$H,R$2,$A:$A,$A15)/SUMIFS($E:$E,$G:$G,Tabelid!$L$1,$C:$C,Tabelid!$J$4,$A:$A,$A15),0),IF($G15=Tabelid!$L$5,IFERROR(SUMIFS($E:$E,$G:$G,Tabelid!$L$1,$C:$C,Tabelid!$J$4,$H:$H,R$2)/SUMIFS($E:$E,$G:$G,Tabelid!$L$1,$C:$C,Tabelid!$J$4),0),""))),"")</f>
        <v>0.5</v>
      </c>
      <c r="S15" s="31">
        <f>IFERROR(IF($G15=Tabelid!$L$6,Eksplikatsioon!X16/SUM(Eksplikatsioon!$O16:'Eksplikatsioon'!$AG16),IF($G15=Tabelid!$L$4,IFERROR(SUMIFS($E:$E,$G:$G,Tabelid!$L$1,$C:$C,Tabelid!$J$4,$H:$H,S$2,$A:$A,$A15)/SUMIFS($E:$E,$G:$G,Tabelid!$L$1,$C:$C,Tabelid!$J$4,$A:$A,$A15),0),IF($G15=Tabelid!$L$5,IFERROR(SUMIFS($E:$E,$G:$G,Tabelid!$L$1,$C:$C,Tabelid!$J$4,$H:$H,S$2)/SUMIFS($E:$E,$G:$G,Tabelid!$L$1,$C:$C,Tabelid!$J$4),0),""))),"")</f>
        <v>0</v>
      </c>
      <c r="T15" s="31">
        <f>IFERROR(IF($G15=Tabelid!$L$6,Eksplikatsioon!Y16/SUM(Eksplikatsioon!$O16:'Eksplikatsioon'!$AG16),IF($G15=Tabelid!$L$4,IFERROR(SUMIFS($E:$E,$G:$G,Tabelid!$L$1,$C:$C,Tabelid!$J$4,$H:$H,T$2,$A:$A,$A15)/SUMIFS($E:$E,$G:$G,Tabelid!$L$1,$C:$C,Tabelid!$J$4,$A:$A,$A15),0),IF($G15=Tabelid!$L$5,IFERROR(SUMIFS($E:$E,$G:$G,Tabelid!$L$1,$C:$C,Tabelid!$J$4,$H:$H,T$2)/SUMIFS($E:$E,$G:$G,Tabelid!$L$1,$C:$C,Tabelid!$J$4),0),""))),"")</f>
        <v>0</v>
      </c>
      <c r="U15" s="31">
        <f>IFERROR(IF($G15=Tabelid!$L$6,Eksplikatsioon!Z16/SUM(Eksplikatsioon!$O16:'Eksplikatsioon'!$AG16),IF($G15=Tabelid!$L$4,IFERROR(SUMIFS($E:$E,$G:$G,Tabelid!$L$1,$C:$C,Tabelid!$J$4,$H:$H,U$2,$A:$A,$A15)/SUMIFS($E:$E,$G:$G,Tabelid!$L$1,$C:$C,Tabelid!$J$4,$A:$A,$A15),0),IF($G15=Tabelid!$L$5,IFERROR(SUMIFS($E:$E,$G:$G,Tabelid!$L$1,$C:$C,Tabelid!$J$4,$H:$H,U$2)/SUMIFS($E:$E,$G:$G,Tabelid!$L$1,$C:$C,Tabelid!$J$4),0),""))),"")</f>
        <v>0</v>
      </c>
      <c r="V15" s="31">
        <f>IFERROR(IF($G15=Tabelid!$L$6,Eksplikatsioon!AA16/SUM(Eksplikatsioon!$O16:'Eksplikatsioon'!$AG16),IF($G15=Tabelid!$L$4,IFERROR(SUMIFS($E:$E,$G:$G,Tabelid!$L$1,$C:$C,Tabelid!$J$4,$H:$H,V$2,$A:$A,$A15)/SUMIFS($E:$E,$G:$G,Tabelid!$L$1,$C:$C,Tabelid!$J$4,$A:$A,$A15),0),IF($G15=Tabelid!$L$5,IFERROR(SUMIFS($E:$E,$G:$G,Tabelid!$L$1,$C:$C,Tabelid!$J$4,$H:$H,V$2)/SUMIFS($E:$E,$G:$G,Tabelid!$L$1,$C:$C,Tabelid!$J$4),0),""))),"")</f>
        <v>0</v>
      </c>
      <c r="W15" s="31">
        <f>IFERROR(IF($G15=Tabelid!$L$6,Eksplikatsioon!AB16/SUM(Eksplikatsioon!$O16:'Eksplikatsioon'!$AG16),IF($G15=Tabelid!$L$4,IFERROR(SUMIFS($E:$E,$G:$G,Tabelid!$L$1,$C:$C,Tabelid!$J$4,$H:$H,W$2,$A:$A,$A15)/SUMIFS($E:$E,$G:$G,Tabelid!$L$1,$C:$C,Tabelid!$J$4,$A:$A,$A15),0),IF($G15=Tabelid!$L$5,IFERROR(SUMIFS($E:$E,$G:$G,Tabelid!$L$1,$C:$C,Tabelid!$J$4,$H:$H,W$2)/SUMIFS($E:$E,$G:$G,Tabelid!$L$1,$C:$C,Tabelid!$J$4),0),""))),"")</f>
        <v>0</v>
      </c>
      <c r="X15" s="31">
        <f>IFERROR(IF($G15=Tabelid!$L$6,Eksplikatsioon!AC16/SUM(Eksplikatsioon!$O16:'Eksplikatsioon'!$AG16),IF($G15=Tabelid!$L$4,IFERROR(SUMIFS($E:$E,$G:$G,Tabelid!$L$1,$C:$C,Tabelid!$J$4,$H:$H,X$2,$A:$A,$A15)/SUMIFS($E:$E,$G:$G,Tabelid!$L$1,$C:$C,Tabelid!$J$4,$A:$A,$A15),0),IF($G15=Tabelid!$L$5,IFERROR(SUMIFS($E:$E,$G:$G,Tabelid!$L$1,$C:$C,Tabelid!$J$4,$H:$H,X$2)/SUMIFS($E:$E,$G:$G,Tabelid!$L$1,$C:$C,Tabelid!$J$4),0),""))),"")</f>
        <v>0</v>
      </c>
      <c r="Y15" s="31">
        <f>IFERROR(IF($G15=Tabelid!$L$6,Eksplikatsioon!AD16/SUM(Eksplikatsioon!$O16:'Eksplikatsioon'!$AG16),IF($G15=Tabelid!$L$4,IFERROR(SUMIFS($E:$E,$G:$G,Tabelid!$L$1,$C:$C,Tabelid!$J$4,$H:$H,Y$2,$A:$A,$A15)/SUMIFS($E:$E,$G:$G,Tabelid!$L$1,$C:$C,Tabelid!$J$4,$A:$A,$A15),0),IF($G15=Tabelid!$L$5,IFERROR(SUMIFS($E:$E,$G:$G,Tabelid!$L$1,$C:$C,Tabelid!$J$4,$H:$H,Y$2)/SUMIFS($E:$E,$G:$G,Tabelid!$L$1,$C:$C,Tabelid!$J$4),0),""))),"")</f>
        <v>0</v>
      </c>
      <c r="Z15" s="31">
        <f>IFERROR(IF($G15=Tabelid!$L$6,Eksplikatsioon!AE16/SUM(Eksplikatsioon!$O16:'Eksplikatsioon'!$AG16),IF($G15=Tabelid!$L$4,IFERROR(SUMIFS($E:$E,$G:$G,Tabelid!$L$1,$C:$C,Tabelid!$J$4,$H:$H,Z$2,$A:$A,$A15)/SUMIFS($E:$E,$G:$G,Tabelid!$L$1,$C:$C,Tabelid!$J$4,$A:$A,$A15),0),IF($G15=Tabelid!$L$5,IFERROR(SUMIFS($E:$E,$G:$G,Tabelid!$L$1,$C:$C,Tabelid!$J$4,$H:$H,Z$2)/SUMIFS($E:$E,$G:$G,Tabelid!$L$1,$C:$C,Tabelid!$J$4),0),""))),"")</f>
        <v>0</v>
      </c>
      <c r="AA15" s="31">
        <f>IFERROR(IF($G15=Tabelid!$L$6,Eksplikatsioon!AF16/SUM(Eksplikatsioon!$O16:'Eksplikatsioon'!$AG16),IF($G15=Tabelid!$L$4,IFERROR(SUMIFS($E:$E,$G:$G,Tabelid!$L$1,$C:$C,Tabelid!$J$4,$H:$H,AA$2,$A:$A,$A15)/SUMIFS($E:$E,$G:$G,Tabelid!$L$1,$C:$C,Tabelid!$J$4,$A:$A,$A15),0),IF($G15=Tabelid!$L$5,IFERROR(SUMIFS($E:$E,$G:$G,Tabelid!$L$1,$C:$C,Tabelid!$J$4,$H:$H,AA$2)/SUMIFS($E:$E,$G:$G,Tabelid!$L$1,$C:$C,Tabelid!$J$4),0),""))),"")</f>
        <v>0</v>
      </c>
      <c r="AB15" s="31">
        <f>IFERROR(IF($G15=Tabelid!$L$6,Eksplikatsioon!AG16/SUM(Eksplikatsioon!$O16:'Eksplikatsioon'!$AG16),IF($G15=Tabelid!$L$4,IFERROR(SUMIFS($E:$E,$G:$G,Tabelid!$L$1,$C:$C,Tabelid!$J$4,$H:$H,AB$2,$A:$A,$A15)/SUMIFS($E:$E,$G:$G,Tabelid!$L$1,$C:$C,Tabelid!$J$4,$A:$A,$A15),0),IF($G15=Tabelid!$L$5,IFERROR(SUMIFS($E:$E,$G:$G,Tabelid!$L$1,$C:$C,Tabelid!$J$4,$H:$H,AB$2)/SUMIFS($E:$E,$G:$G,Tabelid!$L$1,$C:$C,Tabelid!$J$4),0),""))),"")</f>
        <v>0</v>
      </c>
      <c r="AC15" s="31">
        <f>IFERROR(IF($G15=Tabelid!$L$6,$E15*J15,IFERROR($E15*J15/SUM($J15:$AB15)*(Eksplikatsioon!O16)/SUMPRODUCT($J15:$AB15,Eksplikatsioon!$O16:$AG16),"")),"")</f>
        <v>0</v>
      </c>
      <c r="AD15" s="31">
        <f>IFERROR(IF($G15=Tabelid!$L$6,$E15*K15,IFERROR($E15*K15/SUM($J15:$AB15)*(Eksplikatsioon!P16)/SUMPRODUCT($J15:$AB15,Eksplikatsioon!$O16:$AG16),"")),"")</f>
        <v>0</v>
      </c>
      <c r="AE15" s="31">
        <f>IFERROR(IF($G15=Tabelid!$L$6,$E15*L15,IFERROR($E15*L15/SUM($J15:$AB15)*(Eksplikatsioon!Q16)/SUMPRODUCT($J15:$AB15,Eksplikatsioon!$O16:$AG16),"")),"")</f>
        <v>0</v>
      </c>
      <c r="AF15" s="31">
        <f>IFERROR(IF($G15=Tabelid!$L$6,$E15*M15,IFERROR($E15*M15/SUM($J15:$AB15)*(Eksplikatsioon!R16)/SUMPRODUCT($J15:$AB15,Eksplikatsioon!$O16:$AG16),"")),"")</f>
        <v>0</v>
      </c>
      <c r="AG15" s="31">
        <f>IFERROR(IF($G15=Tabelid!$L$6,$E15*N15,IFERROR($E15*N15/SUM($J15:$AB15)*(Eksplikatsioon!S16)/SUMPRODUCT($J15:$AB15,Eksplikatsioon!$O16:$AG16),"")),"")</f>
        <v>0</v>
      </c>
      <c r="AH15" s="31">
        <f>IFERROR(IF($G15=Tabelid!$L$6,$E15*O15,IFERROR($E15*O15/SUM($J15:$AB15)*(Eksplikatsioon!T16)/SUMPRODUCT($J15:$AB15,Eksplikatsioon!$O16:$AG16),"")),"")</f>
        <v>0</v>
      </c>
      <c r="AI15" s="31">
        <f>IFERROR(IF($G15=Tabelid!$L$6,$E15*P15,IFERROR($E15*P15/SUM($J15:$AB15)*(Eksplikatsioon!U16)/SUMPRODUCT($J15:$AB15,Eksplikatsioon!$O16:$AG16),"")),"")</f>
        <v>0</v>
      </c>
      <c r="AJ15" s="31">
        <f>IFERROR(IF($G15=Tabelid!$L$6,$E15*Q15,IFERROR($E15*Q15/SUM($J15:$AB15)*(Eksplikatsioon!V16)/SUMPRODUCT($J15:$AB15,Eksplikatsioon!$O16:$AG16),"")),"")</f>
        <v>1.75</v>
      </c>
      <c r="AK15" s="31">
        <f>IFERROR(IF($G15=Tabelid!$L$6,$E15*R15,IFERROR($E15*R15/SUM($J15:$AB15)*(Eksplikatsioon!W16)/SUMPRODUCT($J15:$AB15,Eksplikatsioon!$O16:$AG16),"")),"")</f>
        <v>1.75</v>
      </c>
      <c r="AL15" s="31">
        <f>IFERROR(IF($G15=Tabelid!$L$6,$E15*S15,IFERROR($E15*S15/SUM($J15:$AB15)*(Eksplikatsioon!X16)/SUMPRODUCT($J15:$AB15,Eksplikatsioon!$O16:$AG16),"")),"")</f>
        <v>0</v>
      </c>
      <c r="AM15" s="31">
        <f>IFERROR(IF($G15=Tabelid!$L$6,$E15*T15,IFERROR($E15*T15/SUM($J15:$AB15)*(Eksplikatsioon!Y16)/SUMPRODUCT($J15:$AB15,Eksplikatsioon!$O16:$AG16),"")),"")</f>
        <v>0</v>
      </c>
      <c r="AN15" s="31">
        <f>IFERROR(IF($G15=Tabelid!$L$6,$E15*U15,IFERROR($E15*U15/SUM($J15:$AB15)*(Eksplikatsioon!Z16)/SUMPRODUCT($J15:$AB15,Eksplikatsioon!$O16:$AG16),"")),"")</f>
        <v>0</v>
      </c>
      <c r="AO15" s="31">
        <f>IFERROR(IF($G15=Tabelid!$L$6,$E15*V15,IFERROR($E15*V15/SUM($J15:$AB15)*(Eksplikatsioon!AA16)/SUMPRODUCT($J15:$AB15,Eksplikatsioon!$O16:$AG16),"")),"")</f>
        <v>0</v>
      </c>
      <c r="AP15" s="31">
        <f>IFERROR(IF($G15=Tabelid!$L$6,$E15*W15,IFERROR($E15*W15/SUM($J15:$AB15)*(Eksplikatsioon!AB16)/SUMPRODUCT($J15:$AB15,Eksplikatsioon!$O16:$AG16),"")),"")</f>
        <v>0</v>
      </c>
      <c r="AQ15" s="31">
        <f>IFERROR(IF($G15=Tabelid!$L$6,$E15*X15,IFERROR($E15*X15/SUM($J15:$AB15)*(Eksplikatsioon!AC16)/SUMPRODUCT($J15:$AB15,Eksplikatsioon!$O16:$AG16),"")),"")</f>
        <v>0</v>
      </c>
      <c r="AR15" s="31">
        <f>IFERROR(IF($G15=Tabelid!$L$6,$E15*Y15,IFERROR($E15*Y15/SUM($J15:$AB15)*(Eksplikatsioon!AD16)/SUMPRODUCT($J15:$AB15,Eksplikatsioon!$O16:$AG16),"")),"")</f>
        <v>0</v>
      </c>
      <c r="AS15" s="31">
        <f>IFERROR(IF($G15=Tabelid!$L$6,$E15*Z15,IFERROR($E15*Z15/SUM($J15:$AB15)*(Eksplikatsioon!AE16)/SUMPRODUCT($J15:$AB15,Eksplikatsioon!$O16:$AG16),"")),"")</f>
        <v>0</v>
      </c>
      <c r="AT15" s="31">
        <f>IFERROR(IF($G15=Tabelid!$L$6,$E15*AA15,IFERROR($E15*AA15/SUM($J15:$AB15)*(Eksplikatsioon!AF16)/SUMPRODUCT($J15:$AB15,Eksplikatsioon!$O16:$AG16),"")),"")</f>
        <v>0</v>
      </c>
      <c r="AU15" s="31">
        <f>IFERROR(IF($G15=Tabelid!$L$6,$E15*AB15,IFERROR($E15*AB15/SUM($J15:$AB15)*(Eksplikatsioon!AG16)/SUMPRODUCT($J15:$AB15,Eksplikatsioon!$O16:$AG16),"")),"")</f>
        <v>0</v>
      </c>
      <c r="AW15" s="38" t="str">
        <f t="shared" si="5"/>
        <v/>
      </c>
      <c r="AX15" s="38" t="str">
        <f t="shared" si="6"/>
        <v/>
      </c>
      <c r="AY15" s="36" t="str">
        <f>IF(BF15&lt;&gt;"",IF(SUMIFS(E:E,H:H,AW15,G:G,"Ainukasutuses pind",C:C,"ÜÜRITAV PIND")=0,0,SUMIFS(E:E,H:H,AW15,G:G,"Ainukasutuses pind",C:C,"ÜÜRITAV PIND")),IF(AW15="Aktiivne vakantsus",SUMIFS(E:E,C:C,"üüritav pind",G:G,"ainukasutuses pind")-SUM($AY$2:AY14),IF(AW15="Üüritav pind kokku",SUM($AY$2:AY14),"")))</f>
        <v/>
      </c>
      <c r="AZ15" s="36"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6"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6" t="str">
        <f ca="1">IF(OR(BF15&lt;&gt;"",AW15="Aktiivne vakantsus"),IFERROR(SUM(INDIRECT("r3c"&amp;MATCH($AW15,AC$2:AU$2,0)+28,FALSE):INDIRECT("r1002c"&amp;MATCH($AW15,AC$2:AU$2,0)+28,FALSE)),0),IF(AW15="Üüritav pind kokku",SUM($BB$2:BB14),""))</f>
        <v/>
      </c>
      <c r="BC15" s="36" t="str">
        <f t="shared" si="7"/>
        <v/>
      </c>
      <c r="BD15" s="46" t="str">
        <f t="shared" ca="1" si="8"/>
        <v/>
      </c>
      <c r="BF15" s="37"/>
      <c r="BG15" s="37"/>
    </row>
    <row r="16" spans="1:59" x14ac:dyDescent="0.25">
      <c r="A16" s="23" t="str">
        <f>IF(Eksplikatsioon!A17=0,"",Eksplikatsioon!A17)</f>
        <v>01</v>
      </c>
      <c r="B16" s="61">
        <f>IF(Eksplikatsioon!B17=0,"",Eksplikatsioon!B17)</f>
        <v>14</v>
      </c>
      <c r="C16" s="23" t="str">
        <f>IF(Eksplikatsioon!C17=0,"",Eksplikatsioon!C17)</f>
        <v>ÜÜRITAV PIND</v>
      </c>
      <c r="D16" s="23" t="str">
        <f>IF(Eksplikatsioon!D17=0,"",Eksplikatsioon!D17)</f>
        <v>Kabinet/Büroo</v>
      </c>
      <c r="E16" s="59">
        <f>IF(Eksplikatsioon!F17=0,"",Eksplikatsioon!F17)</f>
        <v>27.9</v>
      </c>
      <c r="F16" s="23" t="str">
        <f>IF(Eksplikatsioon!H17=0,"",Eksplikatsioon!H17)</f>
        <v/>
      </c>
      <c r="G16" s="23" t="str">
        <f>IF(Eksplikatsioon!J17=0,"",Eksplikatsioon!J17)</f>
        <v>Ainukasutuses pind</v>
      </c>
      <c r="H16" s="23" t="str">
        <f>IF(Eksplikatsioon!K17=0,"",Eksplikatsioon!K17)</f>
        <v>Ettevõtluse Arendamise Sihtasutus</v>
      </c>
      <c r="I16" s="23" t="str">
        <f>IF(Eksplikatsioon!L17=0,"",Eksplikatsioon!L17)</f>
        <v>RAKVKREUTZWAL_21</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8" t="str">
        <f t="shared" si="5"/>
        <v/>
      </c>
      <c r="AX16" s="38" t="str">
        <f t="shared" si="6"/>
        <v/>
      </c>
      <c r="AY16" s="36" t="str">
        <f>IF(BF16&lt;&gt;"",IF(SUMIFS(E:E,H:H,AW16,G:G,"Ainukasutuses pind",C:C,"ÜÜRITAV PIND")=0,0,SUMIFS(E:E,H:H,AW16,G:G,"Ainukasutuses pind",C:C,"ÜÜRITAV PIND")),IF(AW16="Aktiivne vakantsus",SUMIFS(E:E,C:C,"üüritav pind",G:G,"ainukasutuses pind")-SUM($AY$2:AY15),IF(AW16="Üüritav pind kokku",SUM($AY$2:AY15),"")))</f>
        <v/>
      </c>
      <c r="AZ16" s="36"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6"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6" t="str">
        <f ca="1">IF(OR(BF16&lt;&gt;"",AW16="Aktiivne vakantsus"),IFERROR(SUM(INDIRECT("r3c"&amp;MATCH($AW16,AC$2:AU$2,0)+28,FALSE):INDIRECT("r1002c"&amp;MATCH($AW16,AC$2:AU$2,0)+28,FALSE)),0),IF(AW16="Üüritav pind kokku",SUM($BB$2:BB15),""))</f>
        <v/>
      </c>
      <c r="BC16" s="36" t="str">
        <f t="shared" si="7"/>
        <v/>
      </c>
      <c r="BD16" s="46" t="str">
        <f t="shared" ca="1" si="8"/>
        <v/>
      </c>
      <c r="BF16" s="37"/>
      <c r="BG16" s="37"/>
    </row>
    <row r="17" spans="1:59" x14ac:dyDescent="0.25">
      <c r="A17" s="23" t="str">
        <f>IF(Eksplikatsioon!A18=0,"",Eksplikatsioon!A18)</f>
        <v>01</v>
      </c>
      <c r="B17" s="61">
        <f>IF(Eksplikatsioon!B18=0,"",Eksplikatsioon!B18)</f>
        <v>15</v>
      </c>
      <c r="C17" s="23" t="str">
        <f>IF(Eksplikatsioon!C18=0,"",Eksplikatsioon!C18)</f>
        <v>ÜÜRITAV PIND</v>
      </c>
      <c r="D17" s="23" t="str">
        <f>IF(Eksplikatsioon!D18=0,"",Eksplikatsioon!D18)</f>
        <v>Kabinet/Büroo</v>
      </c>
      <c r="E17" s="59">
        <f>IF(Eksplikatsioon!F18=0,"",Eksplikatsioon!F18)</f>
        <v>14.7</v>
      </c>
      <c r="F17" s="23" t="str">
        <f>IF(Eksplikatsioon!H18=0,"",Eksplikatsioon!H18)</f>
        <v/>
      </c>
      <c r="G17" s="23" t="str">
        <f>IF(Eksplikatsioon!J18=0,"",Eksplikatsioon!J18)</f>
        <v>Ainukasutuses pind</v>
      </c>
      <c r="H17" s="23" t="str">
        <f>IF(Eksplikatsioon!K18=0,"",Eksplikatsioon!K18)</f>
        <v>Eesti Taimekasvatuse Instituut</v>
      </c>
      <c r="I17" s="23" t="str">
        <f>IF(Eksplikatsioon!L18=0,"",Eksplikatsioon!L18)</f>
        <v>RAKVKREUTZWAL_20</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8" t="str">
        <f t="shared" si="5"/>
        <v/>
      </c>
      <c r="AX17" s="38" t="str">
        <f t="shared" si="6"/>
        <v/>
      </c>
      <c r="AY17" s="36" t="str">
        <f>IF(BF17&lt;&gt;"",IF(SUMIFS(E:E,H:H,AW17,G:G,"Ainukasutuses pind",C:C,"ÜÜRITAV PIND")=0,0,SUMIFS(E:E,H:H,AW17,G:G,"Ainukasutuses pind",C:C,"ÜÜRITAV PIND")),IF(AW17="Aktiivne vakantsus",SUMIFS(E:E,C:C,"üüritav pind",G:G,"ainukasutuses pind")-SUM($AY$2:AY16),IF(AW17="Üüritav pind kokku",SUM($AY$2:AY16),"")))</f>
        <v/>
      </c>
      <c r="AZ17" s="36"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6"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6" t="str">
        <f ca="1">IF(OR(BF17&lt;&gt;"",AW17="Aktiivne vakantsus"),IFERROR(SUM(INDIRECT("r3c"&amp;MATCH($AW17,AC$2:AU$2,0)+28,FALSE):INDIRECT("r1002c"&amp;MATCH($AW17,AC$2:AU$2,0)+28,FALSE)),0),IF(AW17="Üüritav pind kokku",SUM($BB$2:BB16),""))</f>
        <v/>
      </c>
      <c r="BC17" s="36" t="str">
        <f t="shared" si="7"/>
        <v/>
      </c>
      <c r="BD17" s="46" t="str">
        <f t="shared" ca="1" si="8"/>
        <v/>
      </c>
      <c r="BF17" s="37"/>
      <c r="BG17" s="37"/>
    </row>
    <row r="18" spans="1:59" x14ac:dyDescent="0.25">
      <c r="A18" s="23" t="str">
        <f>IF(Eksplikatsioon!A19=0,"",Eksplikatsioon!A19)</f>
        <v>01</v>
      </c>
      <c r="B18" s="61">
        <f>IF(Eksplikatsioon!B19=0,"",Eksplikatsioon!B19)</f>
        <v>16</v>
      </c>
      <c r="C18" s="23" t="str">
        <f>IF(Eksplikatsioon!C19=0,"",Eksplikatsioon!C19)</f>
        <v>ÜÜRITAV PIND</v>
      </c>
      <c r="D18" s="23" t="str">
        <f>IF(Eksplikatsioon!D19=0,"",Eksplikatsioon!D19)</f>
        <v>Klassiruum</v>
      </c>
      <c r="E18" s="59">
        <f>IF(Eksplikatsioon!F19=0,"",Eksplikatsioon!F19)</f>
        <v>37.799999999999997</v>
      </c>
      <c r="F18" s="23" t="str">
        <f>IF(Eksplikatsioon!H19=0,"",Eksplikatsioon!H19)</f>
        <v/>
      </c>
      <c r="G18" s="23" t="str">
        <f>IF(Eksplikatsioon!J19=0,"",Eksplikatsioon!J19)</f>
        <v>Ainukasutuses pind</v>
      </c>
      <c r="H18" s="23" t="str">
        <f>IF(Eksplikatsioon!K19=0,"",Eksplikatsioon!K19)</f>
        <v>Aktiivne vakantsus</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8" t="str">
        <f t="shared" si="5"/>
        <v/>
      </c>
      <c r="AX18" s="38" t="str">
        <f t="shared" si="6"/>
        <v/>
      </c>
      <c r="AY18" s="36" t="str">
        <f>IF(BF18&lt;&gt;"",IF(SUMIFS(E:E,H:H,AW18,G:G,"Ainukasutuses pind",C:C,"ÜÜRITAV PIND")=0,0,SUMIFS(E:E,H:H,AW18,G:G,"Ainukasutuses pind",C:C,"ÜÜRITAV PIND")),IF(AW18="Aktiivne vakantsus",SUMIFS(E:E,C:C,"üüritav pind",G:G,"ainukasutuses pind")-SUM($AY$2:AY17),IF(AW18="Üüritav pind kokku",SUM($AY$2:AY17),"")))</f>
        <v/>
      </c>
      <c r="AZ18" s="36"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6"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6" t="str">
        <f ca="1">IF(OR(BF18&lt;&gt;"",AW18="Aktiivne vakantsus"),IFERROR(SUM(INDIRECT("r3c"&amp;MATCH($AW18,AC$2:AU$2,0)+28,FALSE):INDIRECT("r1002c"&amp;MATCH($AW18,AC$2:AU$2,0)+28,FALSE)),0),IF(AW18="Üüritav pind kokku",SUM($BB$2:BB17),""))</f>
        <v/>
      </c>
      <c r="BC18" s="36" t="str">
        <f t="shared" si="7"/>
        <v/>
      </c>
      <c r="BD18" s="46" t="str">
        <f t="shared" ca="1" si="8"/>
        <v/>
      </c>
      <c r="BF18" s="37"/>
      <c r="BG18" s="37"/>
    </row>
    <row r="19" spans="1:59" x14ac:dyDescent="0.25">
      <c r="A19" s="23" t="str">
        <f>IF(Eksplikatsioon!A20=0,"",Eksplikatsioon!A20)</f>
        <v>01</v>
      </c>
      <c r="B19" s="61">
        <f>IF(Eksplikatsioon!B20=0,"",Eksplikatsioon!B20)</f>
        <v>17</v>
      </c>
      <c r="C19" s="23" t="str">
        <f>IF(Eksplikatsioon!C20=0,"",Eksplikatsioon!C20)</f>
        <v>ÜÜRITAV PIND</v>
      </c>
      <c r="D19" s="23" t="str">
        <f>IF(Eksplikatsioon!D20=0,"",Eksplikatsioon!D20)</f>
        <v>Kabinet/Büroo</v>
      </c>
      <c r="E19" s="59">
        <f>IF(Eksplikatsioon!F20=0,"",Eksplikatsioon!F20)</f>
        <v>21.8</v>
      </c>
      <c r="F19" s="23" t="str">
        <f>IF(Eksplikatsioon!H20=0,"",Eksplikatsioon!H20)</f>
        <v/>
      </c>
      <c r="G19" s="23" t="str">
        <f>IF(Eksplikatsioon!J20=0,"",Eksplikatsioon!J20)</f>
        <v>Ainukasutuses pind</v>
      </c>
      <c r="H19" s="23" t="str">
        <f>IF(Eksplikatsioon!K20=0,"",Eksplikatsioon!K20)</f>
        <v>Eesti Geoloogiateenistus</v>
      </c>
      <c r="I19" s="23" t="str">
        <f>IF(Eksplikatsioon!L20=0,"",Eksplikatsioon!L20)</f>
        <v>RAKVKREUTZWAL_13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8" t="str">
        <f t="shared" si="5"/>
        <v/>
      </c>
      <c r="AX19" s="38" t="str">
        <f t="shared" si="6"/>
        <v/>
      </c>
      <c r="AY19" s="36" t="str">
        <f>IF(BF19&lt;&gt;"",IF(SUMIFS(E:E,H:H,AW19,G:G,"Ainukasutuses pind",C:C,"ÜÜRITAV PIND")=0,0,SUMIFS(E:E,H:H,AW19,G:G,"Ainukasutuses pind",C:C,"ÜÜRITAV PIND")),IF(AW19="Aktiivne vakantsus",SUMIFS(E:E,C:C,"üüritav pind",G:G,"ainukasutuses pind")-SUM($AY$2:AY18),IF(AW19="Üüritav pind kokku",SUM($AY$2:AY18),"")))</f>
        <v/>
      </c>
      <c r="AZ19" s="36"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6"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6" t="str">
        <f ca="1">IF(OR(BF19&lt;&gt;"",AW19="Aktiivne vakantsus"),IFERROR(SUM(INDIRECT("r3c"&amp;MATCH($AW19,AC$2:AU$2,0)+28,FALSE):INDIRECT("r1002c"&amp;MATCH($AW19,AC$2:AU$2,0)+28,FALSE)),0),IF(AW19="Üüritav pind kokku",SUM($BB$2:BB18),""))</f>
        <v/>
      </c>
      <c r="BC19" s="36" t="str">
        <f t="shared" si="7"/>
        <v/>
      </c>
      <c r="BD19" s="46" t="str">
        <f t="shared" ca="1" si="8"/>
        <v/>
      </c>
      <c r="BF19" s="37"/>
      <c r="BG19" s="37"/>
    </row>
    <row r="20" spans="1:59" x14ac:dyDescent="0.25">
      <c r="A20" s="23" t="str">
        <f>IF(Eksplikatsioon!A21=0,"",Eksplikatsioon!A21)</f>
        <v>01</v>
      </c>
      <c r="B20" s="61">
        <f>IF(Eksplikatsioon!B21=0,"",Eksplikatsioon!B21)</f>
        <v>18</v>
      </c>
      <c r="C20" s="23" t="str">
        <f>IF(Eksplikatsioon!C21=0,"",Eksplikatsioon!C21)</f>
        <v>ÜÜRITAV PIND</v>
      </c>
      <c r="D20" s="23" t="str">
        <f>IF(Eksplikatsioon!D21=0,"",Eksplikatsioon!D21)</f>
        <v>Kabinet/Büroo</v>
      </c>
      <c r="E20" s="59">
        <f>IF(Eksplikatsioon!F21=0,"",Eksplikatsioon!F21)</f>
        <v>16.5</v>
      </c>
      <c r="F20" s="23" t="str">
        <f>IF(Eksplikatsioon!H21=0,"",Eksplikatsioon!H21)</f>
        <v/>
      </c>
      <c r="G20" s="23" t="str">
        <f>IF(Eksplikatsioon!J21=0,"",Eksplikatsioon!J21)</f>
        <v>Ainukasutuses pind</v>
      </c>
      <c r="H20" s="23" t="str">
        <f>IF(Eksplikatsioon!K21=0,"",Eksplikatsioon!K21)</f>
        <v>Eesti Geoloogiateenistus</v>
      </c>
      <c r="I20" s="23" t="str">
        <f>IF(Eksplikatsioon!L21=0,"",Eksplikatsioon!L21)</f>
        <v>RAKVKREUTZWAL_13</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8" t="str">
        <f t="shared" si="5"/>
        <v/>
      </c>
      <c r="AX20" s="38" t="str">
        <f t="shared" si="6"/>
        <v/>
      </c>
      <c r="AY20" s="36" t="str">
        <f>IF(BF20&lt;&gt;"",IF(SUMIFS(E:E,H:H,AW20,G:G,"Ainukasutuses pind",C:C,"ÜÜRITAV PIND")=0,0,SUMIFS(E:E,H:H,AW20,G:G,"Ainukasutuses pind",C:C,"ÜÜRITAV PIND")),IF(AW20="Aktiivne vakantsus",SUMIFS(E:E,C:C,"üüritav pind",G:G,"ainukasutuses pind")-SUM($AY$2:AY19),IF(AW20="Üüritav pind kokku",SUM($AY$2:AY19),"")))</f>
        <v/>
      </c>
      <c r="AZ20" s="36"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6"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6" t="str">
        <f ca="1">IF(OR(BF20&lt;&gt;"",AW20="Aktiivne vakantsus"),IFERROR(SUM(INDIRECT("r3c"&amp;MATCH($AW20,AC$2:AU$2,0)+28,FALSE):INDIRECT("r1002c"&amp;MATCH($AW20,AC$2:AU$2,0)+28,FALSE)),0),IF(AW20="Üüritav pind kokku",SUM($BB$2:BB19),""))</f>
        <v/>
      </c>
      <c r="BC20" s="36" t="str">
        <f t="shared" si="7"/>
        <v/>
      </c>
      <c r="BD20" s="46" t="str">
        <f t="shared" ca="1" si="8"/>
        <v/>
      </c>
      <c r="BF20" s="37"/>
      <c r="BG20" s="37"/>
    </row>
    <row r="21" spans="1:59" x14ac:dyDescent="0.25">
      <c r="A21" s="23" t="str">
        <f>IF(Eksplikatsioon!A22=0,"",Eksplikatsioon!A22)</f>
        <v>01</v>
      </c>
      <c r="B21" s="61">
        <f>IF(Eksplikatsioon!B22=0,"",Eksplikatsioon!B22)</f>
        <v>19</v>
      </c>
      <c r="C21" s="23" t="str">
        <f>IF(Eksplikatsioon!C22=0,"",Eksplikatsioon!C22)</f>
        <v>ÜÜRITAV PIND</v>
      </c>
      <c r="D21" s="23" t="str">
        <f>IF(Eksplikatsioon!D22=0,"",Eksplikatsioon!D22)</f>
        <v>Pesuruum</v>
      </c>
      <c r="E21" s="59">
        <f>IF(Eksplikatsioon!F22=0,"",Eksplikatsioon!F22)</f>
        <v>1.7</v>
      </c>
      <c r="F21" s="23" t="str">
        <f>IF(Eksplikatsioon!H22=0,"",Eksplikatsioon!H22)</f>
        <v/>
      </c>
      <c r="G21" s="23" t="str">
        <f>IF(Eksplikatsioon!J22=0,"",Eksplikatsioon!J22)</f>
        <v>Ühiskasutuses korruse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8" t="str">
        <f t="shared" si="5"/>
        <v/>
      </c>
      <c r="AX21" s="38" t="str">
        <f t="shared" si="6"/>
        <v/>
      </c>
      <c r="AY21" s="36" t="str">
        <f>IF(BF21&lt;&gt;"",IF(SUMIFS(E:E,H:H,AW21,G:G,"Ainukasutuses pind",C:C,"ÜÜRITAV PIND")=0,0,SUMIFS(E:E,H:H,AW21,G:G,"Ainukasutuses pind",C:C,"ÜÜRITAV PIND")),IF(AW21="Aktiivne vakantsus",SUMIFS(E:E,C:C,"üüritav pind",G:G,"ainukasutuses pind")-SUM($AY$2:AY20),IF(AW21="Üüritav pind kokku",SUM($AY$2:AY20),"")))</f>
        <v/>
      </c>
      <c r="AZ21" s="36"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6"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6" t="str">
        <f ca="1">IF(OR(BF21&lt;&gt;"",AW21="Aktiivne vakantsus"),IFERROR(SUM(INDIRECT("r3c"&amp;MATCH($AW21,AC$2:AU$2,0)+28,FALSE):INDIRECT("r1002c"&amp;MATCH($AW21,AC$2:AU$2,0)+28,FALSE)),0),IF(AW21="Üüritav pind kokku",SUM($BB$2:BB20),""))</f>
        <v/>
      </c>
      <c r="BC21" s="36" t="str">
        <f t="shared" si="7"/>
        <v/>
      </c>
      <c r="BD21" s="46" t="str">
        <f t="shared" ca="1" si="8"/>
        <v/>
      </c>
      <c r="BF21" s="37"/>
      <c r="BG21" s="37"/>
    </row>
    <row r="22" spans="1:59" x14ac:dyDescent="0.25">
      <c r="A22" s="23" t="str">
        <f>IF(Eksplikatsioon!A23=0,"",Eksplikatsioon!A23)</f>
        <v>01</v>
      </c>
      <c r="B22" s="61">
        <f>IF(Eksplikatsioon!B23=0,"",Eksplikatsioon!B23)</f>
        <v>20</v>
      </c>
      <c r="C22" s="23" t="str">
        <f>IF(Eksplikatsioon!C23=0,"",Eksplikatsioon!C23)</f>
        <v>ÜÜRITAV PIND</v>
      </c>
      <c r="D22" s="23" t="str">
        <f>IF(Eksplikatsioon!D23=0,"",Eksplikatsioon!D23)</f>
        <v>WC</v>
      </c>
      <c r="E22" s="59">
        <f>IF(Eksplikatsioon!F23=0,"",Eksplikatsioon!F23)</f>
        <v>1.5</v>
      </c>
      <c r="F22" s="23" t="str">
        <f>IF(Eksplikatsioon!H23=0,"",Eksplikatsioon!H23)</f>
        <v/>
      </c>
      <c r="G22" s="23" t="str">
        <f>IF(Eksplikatsioon!J23=0,"",Eksplikatsioon!J23)</f>
        <v>Ühiskasutuses korruse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8" t="str">
        <f t="shared" si="5"/>
        <v/>
      </c>
      <c r="AX22" s="38" t="str">
        <f t="shared" si="6"/>
        <v/>
      </c>
      <c r="AY22" s="36" t="str">
        <f>IF(BF22&lt;&gt;"",IF(SUMIFS(E:E,H:H,AW22,G:G,"Ainukasutuses pind",C:C,"ÜÜRITAV PIND")=0,0,SUMIFS(E:E,H:H,AW22,G:G,"Ainukasutuses pind",C:C,"ÜÜRITAV PIND")),IF(AW22="Aktiivne vakantsus",SUMIFS(E:E,C:C,"üüritav pind",G:G,"ainukasutuses pind")-SUM($AY$2:AY21),IF(AW22="Üüritav pind kokku",SUM($AY$2:AY21),"")))</f>
        <v/>
      </c>
      <c r="AZ22" s="36"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6"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6" t="str">
        <f ca="1">IF(OR(BF22&lt;&gt;"",AW22="Aktiivne vakantsus"),IFERROR(SUM(INDIRECT("r3c"&amp;MATCH($AW22,AC$2:AU$2,0)+28,FALSE):INDIRECT("r1002c"&amp;MATCH($AW22,AC$2:AU$2,0)+28,FALSE)),0),IF(AW22="Üüritav pind kokku",SUM($BB$2:BB21),""))</f>
        <v/>
      </c>
      <c r="BC22" s="36" t="str">
        <f t="shared" si="7"/>
        <v/>
      </c>
      <c r="BD22" s="46" t="str">
        <f t="shared" ca="1" si="8"/>
        <v/>
      </c>
      <c r="BF22" s="37"/>
      <c r="BG22" s="37"/>
    </row>
    <row r="23" spans="1:59" x14ac:dyDescent="0.25">
      <c r="A23" s="23" t="str">
        <f>IF(Eksplikatsioon!A24=0,"",Eksplikatsioon!A24)</f>
        <v>01</v>
      </c>
      <c r="B23" s="61">
        <f>IF(Eksplikatsioon!B24=0,"",Eksplikatsioon!B24)</f>
        <v>21</v>
      </c>
      <c r="C23" s="23" t="str">
        <f>IF(Eksplikatsioon!C24=0,"",Eksplikatsioon!C24)</f>
        <v>ÜÜRITAV PIND</v>
      </c>
      <c r="D23" s="23" t="str">
        <f>IF(Eksplikatsioon!D24=0,"",Eksplikatsioon!D24)</f>
        <v>Pesuruum</v>
      </c>
      <c r="E23" s="59">
        <f>IF(Eksplikatsioon!F24=0,"",Eksplikatsioon!F24)</f>
        <v>1.9</v>
      </c>
      <c r="F23" s="23" t="str">
        <f>IF(Eksplikatsioon!H24=0,"",Eksplikatsioon!H24)</f>
        <v/>
      </c>
      <c r="G23" s="23" t="str">
        <f>IF(Eksplikatsioon!J24=0,"",Eksplikatsioon!J24)</f>
        <v>Ühiskasutuses korruse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8" t="str">
        <f t="shared" si="5"/>
        <v/>
      </c>
      <c r="AX23" s="38" t="str">
        <f t="shared" si="6"/>
        <v/>
      </c>
      <c r="AY23" s="36" t="str">
        <f>IF(BF23&lt;&gt;"",IF(SUMIFS(E:E,H:H,AW23,G:G,"Ainukasutuses pind",C:C,"ÜÜRITAV PIND")=0,0,SUMIFS(E:E,H:H,AW23,G:G,"Ainukasutuses pind",C:C,"ÜÜRITAV PIND")),IF(AW23="Aktiivne vakantsus",SUMIFS(E:E,C:C,"üüritav pind",G:G,"ainukasutuses pind")-SUM($AY$2:AY22),IF(AW23="Üüritav pind kokku",SUM($AY$2:AY22),"")))</f>
        <v/>
      </c>
      <c r="AZ23" s="36"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6"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6" t="str">
        <f ca="1">IF(OR(BF23&lt;&gt;"",AW23="Aktiivne vakantsus"),IFERROR(SUM(INDIRECT("r3c"&amp;MATCH($AW23,AC$2:AU$2,0)+28,FALSE):INDIRECT("r1002c"&amp;MATCH($AW23,AC$2:AU$2,0)+28,FALSE)),0),IF(AW23="Üüritav pind kokku",SUM($BB$2:BB22),""))</f>
        <v/>
      </c>
      <c r="BC23" s="36" t="str">
        <f t="shared" si="7"/>
        <v/>
      </c>
      <c r="BD23" s="46" t="str">
        <f t="shared" ca="1" si="8"/>
        <v/>
      </c>
      <c r="BF23" s="37"/>
      <c r="BG23" s="37"/>
    </row>
    <row r="24" spans="1:59" x14ac:dyDescent="0.25">
      <c r="A24" s="23" t="str">
        <f>IF(Eksplikatsioon!A25=0,"",Eksplikatsioon!A25)</f>
        <v>01</v>
      </c>
      <c r="B24" s="61">
        <f>IF(Eksplikatsioon!B25=0,"",Eksplikatsioon!B25)</f>
        <v>22</v>
      </c>
      <c r="C24" s="23" t="str">
        <f>IF(Eksplikatsioon!C25=0,"",Eksplikatsioon!C25)</f>
        <v>ÜÜRITAV PIND</v>
      </c>
      <c r="D24" s="23" t="str">
        <f>IF(Eksplikatsioon!D25=0,"",Eksplikatsioon!D25)</f>
        <v>WC</v>
      </c>
      <c r="E24" s="59">
        <f>IF(Eksplikatsioon!F25=0,"",Eksplikatsioon!F25)</f>
        <v>1.8</v>
      </c>
      <c r="F24" s="23" t="str">
        <f>IF(Eksplikatsioon!H25=0,"",Eksplikatsioon!H25)</f>
        <v/>
      </c>
      <c r="G24" s="23" t="str">
        <f>IF(Eksplikatsioon!J25=0,"",Eksplikatsioon!J25)</f>
        <v>Ühiskasutuses korruse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8" t="str">
        <f t="shared" si="5"/>
        <v/>
      </c>
      <c r="AX24" s="38" t="str">
        <f t="shared" si="6"/>
        <v/>
      </c>
      <c r="AY24" s="36" t="str">
        <f>IF(BF24&lt;&gt;"",IF(SUMIFS(E:E,H:H,AW24,G:G,"Ainukasutuses pind",C:C,"ÜÜRITAV PIND")=0,0,SUMIFS(E:E,H:H,AW24,G:G,"Ainukasutuses pind",C:C,"ÜÜRITAV PIND")),IF(AW24="Aktiivne vakantsus",SUMIFS(E:E,C:C,"üüritav pind",G:G,"ainukasutuses pind")-SUM($AY$2:AY23),IF(AW24="Üüritav pind kokku",SUM($AY$2:AY23),"")))</f>
        <v/>
      </c>
      <c r="AZ24" s="36"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6"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6" t="str">
        <f ca="1">IF(OR(BF24&lt;&gt;"",AW24="Aktiivne vakantsus"),IFERROR(SUM(INDIRECT("r3c"&amp;MATCH($AW24,AC$2:AU$2,0)+28,FALSE):INDIRECT("r1002c"&amp;MATCH($AW24,AC$2:AU$2,0)+28,FALSE)),0),IF(AW24="Üüritav pind kokku",SUM($BB$2:BB23),""))</f>
        <v/>
      </c>
      <c r="BC24" s="36" t="str">
        <f t="shared" si="7"/>
        <v/>
      </c>
      <c r="BD24" s="46" t="str">
        <f t="shared" ca="1" si="8"/>
        <v/>
      </c>
      <c r="BF24" s="37"/>
      <c r="BG24" s="37"/>
    </row>
    <row r="25" spans="1:59" x14ac:dyDescent="0.25">
      <c r="A25" s="23" t="str">
        <f>IF(Eksplikatsioon!A26=0,"",Eksplikatsioon!A26)</f>
        <v>01</v>
      </c>
      <c r="B25" s="61">
        <f>IF(Eksplikatsioon!B26=0,"",Eksplikatsioon!B26)</f>
        <v>23</v>
      </c>
      <c r="C25" s="23" t="str">
        <f>IF(Eksplikatsioon!C26=0,"",Eksplikatsioon!C26)</f>
        <v>ÜÜRITAV PIND</v>
      </c>
      <c r="D25" s="23" t="str">
        <f>IF(Eksplikatsioon!D26=0,"",Eksplikatsioon!D26)</f>
        <v>Koridor</v>
      </c>
      <c r="E25" s="59">
        <f>IF(Eksplikatsioon!F26=0,"",Eksplikatsioon!F26)</f>
        <v>2.9</v>
      </c>
      <c r="F25" s="23" t="str">
        <f>IF(Eksplikatsioon!H26=0,"",Eksplikatsioon!H26)</f>
        <v/>
      </c>
      <c r="G25" s="23" t="str">
        <f>IF(Eksplikatsioon!J26=0,"",Eksplikatsioon!J26)</f>
        <v>Ainukasutuses pind</v>
      </c>
      <c r="H25" s="23" t="str">
        <f>IF(Eksplikatsioon!K26=0,"",Eksplikatsioon!K26)</f>
        <v>Eesti Geoloogiateenistus</v>
      </c>
      <c r="I25" s="23" t="str">
        <f>IF(Eksplikatsioon!L26=0,"",Eksplikatsioon!L26)</f>
        <v>RAKVKREUTZWAL_13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8" t="str">
        <f t="shared" si="5"/>
        <v/>
      </c>
      <c r="AX25" s="38" t="str">
        <f t="shared" si="6"/>
        <v/>
      </c>
      <c r="AY25" s="36" t="str">
        <f>IF(BF25&lt;&gt;"",IF(SUMIFS(E:E,H:H,AW25,G:G,"Ainukasutuses pind",C:C,"ÜÜRITAV PIND")=0,0,SUMIFS(E:E,H:H,AW25,G:G,"Ainukasutuses pind",C:C,"ÜÜRITAV PIND")),IF(AW25="Aktiivne vakantsus",SUMIFS(E:E,C:C,"üüritav pind",G:G,"ainukasutuses pind")-SUM($AY$2:AY24),IF(AW25="Üüritav pind kokku",SUM($AY$2:AY24),"")))</f>
        <v/>
      </c>
      <c r="AZ25" s="36"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6"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6" t="str">
        <f ca="1">IF(OR(BF25&lt;&gt;"",AW25="Aktiivne vakantsus"),IFERROR(SUM(INDIRECT("r3c"&amp;MATCH($AW25,AC$2:AU$2,0)+28,FALSE):INDIRECT("r1002c"&amp;MATCH($AW25,AC$2:AU$2,0)+28,FALSE)),0),IF(AW25="Üüritav pind kokku",SUM($BB$2:BB24),""))</f>
        <v/>
      </c>
      <c r="BC25" s="36" t="str">
        <f t="shared" si="7"/>
        <v/>
      </c>
      <c r="BD25" s="46" t="str">
        <f t="shared" ca="1" si="8"/>
        <v/>
      </c>
      <c r="BF25" s="37"/>
      <c r="BG25" s="37"/>
    </row>
    <row r="26" spans="1:59" x14ac:dyDescent="0.25">
      <c r="A26" s="23" t="str">
        <f>IF(Eksplikatsioon!A27=0,"",Eksplikatsioon!A27)</f>
        <v>01</v>
      </c>
      <c r="B26" s="61">
        <f>IF(Eksplikatsioon!B27=0,"",Eksplikatsioon!B27)</f>
        <v>24</v>
      </c>
      <c r="C26" s="23" t="str">
        <f>IF(Eksplikatsioon!C27=0,"",Eksplikatsioon!C27)</f>
        <v>ÜÜRITAV PIND</v>
      </c>
      <c r="D26" s="23" t="str">
        <f>IF(Eksplikatsioon!D27=0,"",Eksplikatsioon!D27)</f>
        <v>Kabinet/Büroo</v>
      </c>
      <c r="E26" s="59">
        <f>IF(Eksplikatsioon!F27=0,"",Eksplikatsioon!F27)</f>
        <v>10.6</v>
      </c>
      <c r="F26" s="23" t="str">
        <f>IF(Eksplikatsioon!H27=0,"",Eksplikatsioon!H27)</f>
        <v/>
      </c>
      <c r="G26" s="23" t="str">
        <f>IF(Eksplikatsioon!J27=0,"",Eksplikatsioon!J27)</f>
        <v>Ainukasutuses pind</v>
      </c>
      <c r="H26" s="23" t="str">
        <f>IF(Eksplikatsioon!K27=0,"",Eksplikatsioon!K27)</f>
        <v>Eesti Geoloogiateenistus</v>
      </c>
      <c r="I26" s="23" t="str">
        <f>IF(Eksplikatsioon!L27=0,"",Eksplikatsioon!L27)</f>
        <v>RAKVKREUTZWAL_13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8" t="str">
        <f t="shared" si="5"/>
        <v/>
      </c>
      <c r="AX26" s="38" t="str">
        <f t="shared" si="6"/>
        <v/>
      </c>
      <c r="AY26" s="36" t="str">
        <f>IF(BF26&lt;&gt;"",IF(SUMIFS(E:E,H:H,AW26,G:G,"Ainukasutuses pind",C:C,"ÜÜRITAV PIND")=0,0,SUMIFS(E:E,H:H,AW26,G:G,"Ainukasutuses pind",C:C,"ÜÜRITAV PIND")),IF(AW26="Aktiivne vakantsus",SUMIFS(E:E,C:C,"üüritav pind",G:G,"ainukasutuses pind")-SUM($AY$2:AY25),IF(AW26="Üüritav pind kokku",SUM($AY$2:AY25),"")))</f>
        <v/>
      </c>
      <c r="AZ26" s="36"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6"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6" t="str">
        <f ca="1">IF(OR(BF26&lt;&gt;"",AW26="Aktiivne vakantsus"),IFERROR(SUM(INDIRECT("r3c"&amp;MATCH($AW26,AC$2:AU$2,0)+28,FALSE):INDIRECT("r1002c"&amp;MATCH($AW26,AC$2:AU$2,0)+28,FALSE)),0),IF(AW26="Üüritav pind kokku",SUM($BB$2:BB25),""))</f>
        <v/>
      </c>
      <c r="BC26" s="36" t="str">
        <f t="shared" si="7"/>
        <v/>
      </c>
      <c r="BD26" s="46" t="str">
        <f t="shared" ca="1" si="8"/>
        <v/>
      </c>
      <c r="BF26" s="37"/>
      <c r="BG26" s="37"/>
    </row>
    <row r="27" spans="1:59" x14ac:dyDescent="0.25">
      <c r="A27" s="23" t="str">
        <f>IF(Eksplikatsioon!A28=0,"",Eksplikatsioon!A28)</f>
        <v>01</v>
      </c>
      <c r="B27" s="61">
        <f>IF(Eksplikatsioon!B28=0,"",Eksplikatsioon!B28)</f>
        <v>25</v>
      </c>
      <c r="C27" s="23" t="str">
        <f>IF(Eksplikatsioon!C28=0,"",Eksplikatsioon!C28)</f>
        <v>ÜÜRITAV PIND</v>
      </c>
      <c r="D27" s="23" t="str">
        <f>IF(Eksplikatsioon!D28=0,"",Eksplikatsioon!D28)</f>
        <v>Kabinet/Büroo</v>
      </c>
      <c r="E27" s="59">
        <f>IF(Eksplikatsioon!F28=0,"",Eksplikatsioon!F28)</f>
        <v>28.4</v>
      </c>
      <c r="F27" s="23" t="str">
        <f>IF(Eksplikatsioon!H28=0,"",Eksplikatsioon!H28)</f>
        <v/>
      </c>
      <c r="G27" s="23" t="str">
        <f>IF(Eksplikatsioon!J28=0,"",Eksplikatsioon!J28)</f>
        <v>Ainukasutuses pind</v>
      </c>
      <c r="H27" s="23" t="str">
        <f>IF(Eksplikatsioon!K28=0,"",Eksplikatsioon!K28)</f>
        <v>Eesti Geoloogiateenistus</v>
      </c>
      <c r="I27" s="23" t="str">
        <f>IF(Eksplikatsioon!L28=0,"",Eksplikatsioon!L28)</f>
        <v>RAKVKREUTZWAL_13</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8" t="str">
        <f t="shared" si="5"/>
        <v/>
      </c>
      <c r="AX27" s="38" t="str">
        <f t="shared" si="6"/>
        <v/>
      </c>
      <c r="AY27" s="36" t="str">
        <f>IF(BF27&lt;&gt;"",IF(SUMIFS(E:E,H:H,AW27,G:G,"Ainukasutuses pind",C:C,"ÜÜRITAV PIND")=0,0,SUMIFS(E:E,H:H,AW27,G:G,"Ainukasutuses pind",C:C,"ÜÜRITAV PIND")),IF(AW27="Aktiivne vakantsus",SUMIFS(E:E,C:C,"üüritav pind",G:G,"ainukasutuses pind")-SUM($AY$2:AY26),IF(AW27="Üüritav pind kokku",SUM($AY$2:AY26),"")))</f>
        <v/>
      </c>
      <c r="AZ27" s="36"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6"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6" t="str">
        <f ca="1">IF(OR(BF27&lt;&gt;"",AW27="Aktiivne vakantsus"),IFERROR(SUM(INDIRECT("r3c"&amp;MATCH($AW27,AC$2:AU$2,0)+28,FALSE):INDIRECT("r1002c"&amp;MATCH($AW27,AC$2:AU$2,0)+28,FALSE)),0),IF(AW27="Üüritav pind kokku",SUM($BB$2:BB26),""))</f>
        <v/>
      </c>
      <c r="BC27" s="36" t="str">
        <f t="shared" si="7"/>
        <v/>
      </c>
      <c r="BD27" s="46" t="str">
        <f t="shared" ca="1" si="8"/>
        <v/>
      </c>
      <c r="BF27" s="37"/>
      <c r="BG27" s="37"/>
    </row>
    <row r="28" spans="1:59" x14ac:dyDescent="0.25">
      <c r="A28" s="23" t="str">
        <f>IF(Eksplikatsioon!A29=0,"",Eksplikatsioon!A29)</f>
        <v>01</v>
      </c>
      <c r="B28" s="61">
        <f>IF(Eksplikatsioon!B29=0,"",Eksplikatsioon!B29)</f>
        <v>26</v>
      </c>
      <c r="C28" s="23" t="str">
        <f>IF(Eksplikatsioon!C29=0,"",Eksplikatsioon!C29)</f>
        <v>ÜÜRITAV PIND</v>
      </c>
      <c r="D28" s="23" t="str">
        <f>IF(Eksplikatsioon!D29=0,"",Eksplikatsioon!D29)</f>
        <v>Koridor</v>
      </c>
      <c r="E28" s="59">
        <f>IF(Eksplikatsioon!F29=0,"",Eksplikatsioon!F29)</f>
        <v>1</v>
      </c>
      <c r="F28" s="23" t="str">
        <f>IF(Eksplikatsioon!H29=0,"",Eksplikatsioon!H29)</f>
        <v/>
      </c>
      <c r="G28" s="23" t="str">
        <f>IF(Eksplikatsioon!J29=0,"",Eksplikatsioon!J29)</f>
        <v>Ainukasutuses pind</v>
      </c>
      <c r="H28" s="23" t="str">
        <f>IF(Eksplikatsioon!K29=0,"",Eksplikatsioon!K29)</f>
        <v>Eesti Geoloogiateenistus</v>
      </c>
      <c r="I28" s="23" t="str">
        <f>IF(Eksplikatsioon!L29=0,"",Eksplikatsioon!L29)</f>
        <v>RAKVKREUTZWAL_13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8" t="str">
        <f t="shared" si="5"/>
        <v/>
      </c>
      <c r="AX28" s="38" t="str">
        <f t="shared" si="6"/>
        <v/>
      </c>
      <c r="AY28" s="36" t="str">
        <f>IF(BF28&lt;&gt;"",IF(SUMIFS(E:E,H:H,AW28,G:G,"Ainukasutuses pind",C:C,"ÜÜRITAV PIND")=0,0,SUMIFS(E:E,H:H,AW28,G:G,"Ainukasutuses pind",C:C,"ÜÜRITAV PIND")),IF(AW28="Aktiivne vakantsus",SUMIFS(E:E,C:C,"üüritav pind",G:G,"ainukasutuses pind")-SUM($AY$2:AY27),IF(AW28="Üüritav pind kokku",SUM($AY$2:AY27),"")))</f>
        <v/>
      </c>
      <c r="AZ28" s="36"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6"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6" t="str">
        <f ca="1">IF(OR(BF28&lt;&gt;"",AW28="Aktiivne vakantsus"),IFERROR(SUM(INDIRECT("r3c"&amp;MATCH($AW28,AC$2:AU$2,0)+28,FALSE):INDIRECT("r1002c"&amp;MATCH($AW28,AC$2:AU$2,0)+28,FALSE)),0),IF(AW28="Üüritav pind kokku",SUM($BB$2:BB27),""))</f>
        <v/>
      </c>
      <c r="BC28" s="36" t="str">
        <f t="shared" si="7"/>
        <v/>
      </c>
      <c r="BD28" s="46" t="str">
        <f t="shared" ca="1" si="8"/>
        <v/>
      </c>
      <c r="BF28" s="37"/>
      <c r="BG28" s="37"/>
    </row>
    <row r="29" spans="1:59" x14ac:dyDescent="0.25">
      <c r="A29" s="23" t="str">
        <f>IF(Eksplikatsioon!A30=0,"",Eksplikatsioon!A30)</f>
        <v>01</v>
      </c>
      <c r="B29" s="61">
        <f>IF(Eksplikatsioon!B30=0,"",Eksplikatsioon!B30)</f>
        <v>27</v>
      </c>
      <c r="C29" s="23" t="str">
        <f>IF(Eksplikatsioon!C30=0,"",Eksplikatsioon!C30)</f>
        <v>ÜÜRITAV PIND</v>
      </c>
      <c r="D29" s="23" t="str">
        <f>IF(Eksplikatsioon!D30=0,"",Eksplikatsioon!D30)</f>
        <v>Kabinet/Büroo</v>
      </c>
      <c r="E29" s="59">
        <f>IF(Eksplikatsioon!F30=0,"",Eksplikatsioon!F30)</f>
        <v>30.4</v>
      </c>
      <c r="F29" s="23" t="str">
        <f>IF(Eksplikatsioon!H30=0,"",Eksplikatsioon!H30)</f>
        <v/>
      </c>
      <c r="G29" s="23" t="str">
        <f>IF(Eksplikatsioon!J30=0,"",Eksplikatsioon!J30)</f>
        <v>Ainukasutuses pind</v>
      </c>
      <c r="H29" s="23" t="str">
        <f>IF(Eksplikatsioon!K30=0,"",Eksplikatsioon!K30)</f>
        <v>Eesti Geoloogiateenistus</v>
      </c>
      <c r="I29" s="23" t="str">
        <f>IF(Eksplikatsioon!L30=0,"",Eksplikatsioon!L30)</f>
        <v>RAKVKREUTZWAL_13</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8" t="str">
        <f t="shared" si="5"/>
        <v/>
      </c>
      <c r="AX29" s="38" t="str">
        <f t="shared" si="6"/>
        <v/>
      </c>
      <c r="AY29" s="36" t="str">
        <f>IF(BF29&lt;&gt;"",IF(SUMIFS(E:E,H:H,AW29,G:G,"Ainukasutuses pind",C:C,"ÜÜRITAV PIND")=0,0,SUMIFS(E:E,H:H,AW29,G:G,"Ainukasutuses pind",C:C,"ÜÜRITAV PIND")),IF(AW29="Aktiivne vakantsus",SUMIFS(E:E,C:C,"üüritav pind",G:G,"ainukasutuses pind")-SUM($AY$2:AY28),IF(AW29="Üüritav pind kokku",SUM($AY$2:AY28),"")))</f>
        <v/>
      </c>
      <c r="AZ29" s="36"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6"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6" t="str">
        <f ca="1">IF(OR(BF29&lt;&gt;"",AW29="Aktiivne vakantsus"),IFERROR(SUM(INDIRECT("r3c"&amp;MATCH($AW29,AC$2:AU$2,0)+28,FALSE):INDIRECT("r1002c"&amp;MATCH($AW29,AC$2:AU$2,0)+28,FALSE)),0),IF(AW29="Üüritav pind kokku",SUM($BB$2:BB28),""))</f>
        <v/>
      </c>
      <c r="BC29" s="36" t="str">
        <f t="shared" si="7"/>
        <v/>
      </c>
      <c r="BD29" s="46" t="str">
        <f t="shared" ca="1" si="8"/>
        <v/>
      </c>
      <c r="BF29" s="37"/>
      <c r="BG29" s="37"/>
    </row>
    <row r="30" spans="1:59" x14ac:dyDescent="0.25">
      <c r="A30" s="23" t="str">
        <f>IF(Eksplikatsioon!A31=0,"",Eksplikatsioon!A31)</f>
        <v>01</v>
      </c>
      <c r="B30" s="61">
        <f>IF(Eksplikatsioon!B31=0,"",Eksplikatsioon!B31)</f>
        <v>28</v>
      </c>
      <c r="C30" s="23" t="str">
        <f>IF(Eksplikatsioon!C31=0,"",Eksplikatsioon!C31)</f>
        <v>ÜÜRITAV PIND</v>
      </c>
      <c r="D30" s="23" t="str">
        <f>IF(Eksplikatsioon!D31=0,"",Eksplikatsioon!D31)</f>
        <v>Koridor</v>
      </c>
      <c r="E30" s="59">
        <f>IF(Eksplikatsioon!F31=0,"",Eksplikatsioon!F31)</f>
        <v>3.3</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8" t="str">
        <f t="shared" si="5"/>
        <v/>
      </c>
      <c r="AX30" s="38" t="str">
        <f t="shared" si="6"/>
        <v/>
      </c>
      <c r="AY30" s="36" t="str">
        <f>IF(BF30&lt;&gt;"",IF(SUMIFS(E:E,H:H,AW30,G:G,"Ainukasutuses pind",C:C,"ÜÜRITAV PIND")=0,0,SUMIFS(E:E,H:H,AW30,G:G,"Ainukasutuses pind",C:C,"ÜÜRITAV PIND")),IF(AW30="Aktiivne vakantsus",SUMIFS(E:E,C:C,"üüritav pind",G:G,"ainukasutuses pind")-SUM($AY$2:AY29),IF(AW30="Üüritav pind kokku",SUM($AY$2:AY29),"")))</f>
        <v/>
      </c>
      <c r="AZ30" s="36"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6"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6" t="str">
        <f ca="1">IF(OR(BF30&lt;&gt;"",AW30="Aktiivne vakantsus"),IFERROR(SUM(INDIRECT("r3c"&amp;MATCH($AW30,AC$2:AU$2,0)+28,FALSE):INDIRECT("r1002c"&amp;MATCH($AW30,AC$2:AU$2,0)+28,FALSE)),0),IF(AW30="Üüritav pind kokku",SUM($BB$2:BB29),""))</f>
        <v/>
      </c>
      <c r="BC30" s="36" t="str">
        <f t="shared" si="7"/>
        <v/>
      </c>
      <c r="BD30" s="46" t="str">
        <f t="shared" ca="1" si="8"/>
        <v/>
      </c>
      <c r="BF30" s="37"/>
      <c r="BG30" s="37"/>
    </row>
    <row r="31" spans="1:59" x14ac:dyDescent="0.25">
      <c r="A31" s="23" t="str">
        <f>IF(Eksplikatsioon!A32=0,"",Eksplikatsioon!A32)</f>
        <v>01</v>
      </c>
      <c r="B31" s="61">
        <f>IF(Eksplikatsioon!B32=0,"",Eksplikatsioon!B32)</f>
        <v>29</v>
      </c>
      <c r="C31" s="23" t="str">
        <f>IF(Eksplikatsioon!C32=0,"",Eksplikatsioon!C32)</f>
        <v>VERTIKAALSETE ÜHENDUSTEEDE PIND</v>
      </c>
      <c r="D31" s="23" t="str">
        <f>IF(Eksplikatsioon!D32=0,"",Eksplikatsioon!D32)</f>
        <v>Trepp/Trepikoda</v>
      </c>
      <c r="E31" s="59">
        <f>IF(Eksplikatsioon!F32=0,"",Eksplikatsioon!F32)</f>
        <v>11</v>
      </c>
      <c r="F31" s="23" t="str">
        <f>IF(Eksplikatsioon!H32=0,"",Eksplikatsioon!H32)</f>
        <v/>
      </c>
      <c r="G31" s="23" t="str">
        <f>IF(Eksplikatsioon!J32=0,"",Eksplikatsioon!J32)</f>
        <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8" t="str">
        <f t="shared" si="5"/>
        <v/>
      </c>
      <c r="AX31" s="38" t="str">
        <f t="shared" si="6"/>
        <v/>
      </c>
      <c r="AY31" s="36" t="str">
        <f>IF(BF31&lt;&gt;"",IF(SUMIFS(E:E,H:H,AW31,G:G,"Ainukasutuses pind",C:C,"ÜÜRITAV PIND")=0,0,SUMIFS(E:E,H:H,AW31,G:G,"Ainukasutuses pind",C:C,"ÜÜRITAV PIND")),IF(AW31="Aktiivne vakantsus",SUMIFS(E:E,C:C,"üüritav pind",G:G,"ainukasutuses pind")-SUM($AY$2:AY30),IF(AW31="Üüritav pind kokku",SUM($AY$2:AY30),"")))</f>
        <v/>
      </c>
      <c r="AZ31" s="36"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6"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6" t="str">
        <f ca="1">IF(OR(BF31&lt;&gt;"",AW31="Aktiivne vakantsus"),IFERROR(SUM(INDIRECT("r3c"&amp;MATCH($AW31,AC$2:AU$2,0)+28,FALSE):INDIRECT("r1002c"&amp;MATCH($AW31,AC$2:AU$2,0)+28,FALSE)),0),IF(AW31="Üüritav pind kokku",SUM($BB$2:BB30),""))</f>
        <v/>
      </c>
      <c r="BC31" s="36" t="str">
        <f t="shared" si="7"/>
        <v/>
      </c>
      <c r="BD31" s="46" t="str">
        <f t="shared" ca="1" si="8"/>
        <v/>
      </c>
      <c r="BF31" s="37"/>
      <c r="BG31" s="37"/>
    </row>
    <row r="32" spans="1:59" x14ac:dyDescent="0.25">
      <c r="A32" s="23" t="str">
        <f>IF(Eksplikatsioon!A33=0,"",Eksplikatsioon!A33)</f>
        <v>01</v>
      </c>
      <c r="B32" s="61">
        <f>IF(Eksplikatsioon!B33=0,"",Eksplikatsioon!B33)</f>
        <v>30</v>
      </c>
      <c r="C32" s="23" t="str">
        <f>IF(Eksplikatsioon!C33=0,"",Eksplikatsioon!C33)</f>
        <v>ÜÜRITAV PIND</v>
      </c>
      <c r="D32" s="23" t="str">
        <f>IF(Eksplikatsioon!D33=0,"",Eksplikatsioon!D33)</f>
        <v>Abiruum</v>
      </c>
      <c r="E32" s="59">
        <f>IF(Eksplikatsioon!F33=0,"",Eksplikatsioon!F33)</f>
        <v>7.2</v>
      </c>
      <c r="F32" s="23" t="str">
        <f>IF(Eksplikatsioon!H33=0,"",Eksplikatsioon!H33)</f>
        <v/>
      </c>
      <c r="G32" s="23" t="str">
        <f>IF(Eksplikatsioon!J33=0,"",Eksplikatsioon!J33)</f>
        <v>Ühiskasutuses hoone pind</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8" t="str">
        <f t="shared" si="5"/>
        <v/>
      </c>
      <c r="AX32" s="38" t="str">
        <f t="shared" si="6"/>
        <v/>
      </c>
      <c r="AY32" s="36" t="str">
        <f>IF(BF32&lt;&gt;"",IF(SUMIFS(E:E,H:H,AW32,G:G,"Ainukasutuses pind",C:C,"ÜÜRITAV PIND")=0,0,SUMIFS(E:E,H:H,AW32,G:G,"Ainukasutuses pind",C:C,"ÜÜRITAV PIND")),IF(AW32="Aktiivne vakantsus",SUMIFS(E:E,C:C,"üüritav pind",G:G,"ainukasutuses pind")-SUM($AY$2:AY31),IF(AW32="Üüritav pind kokku",SUM($AY$2:AY31),"")))</f>
        <v/>
      </c>
      <c r="AZ32" s="36"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6"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6" t="str">
        <f ca="1">IF(OR(BF32&lt;&gt;"",AW32="Aktiivne vakantsus"),IFERROR(SUM(INDIRECT("r3c"&amp;MATCH($AW32,AC$2:AU$2,0)+28,FALSE):INDIRECT("r1002c"&amp;MATCH($AW32,AC$2:AU$2,0)+28,FALSE)),0),IF(AW32="Üüritav pind kokku",SUM($BB$2:BB31),""))</f>
        <v/>
      </c>
      <c r="BC32" s="36" t="str">
        <f t="shared" si="7"/>
        <v/>
      </c>
      <c r="BD32" s="46" t="str">
        <f t="shared" ca="1" si="8"/>
        <v/>
      </c>
      <c r="BF32" s="37"/>
      <c r="BG32" s="37"/>
    </row>
    <row r="33" spans="1:59" x14ac:dyDescent="0.25">
      <c r="A33" s="23" t="str">
        <f>IF(Eksplikatsioon!A34=0,"",Eksplikatsioon!A34)</f>
        <v>01</v>
      </c>
      <c r="B33" s="61">
        <f>IF(Eksplikatsioon!B34=0,"",Eksplikatsioon!B34)</f>
        <v>31</v>
      </c>
      <c r="C33" s="23" t="str">
        <f>IF(Eksplikatsioon!C34=0,"",Eksplikatsioon!C34)</f>
        <v>ÜÜRITAV PIND</v>
      </c>
      <c r="D33" s="23" t="str">
        <f>IF(Eksplikatsioon!D34=0,"",Eksplikatsioon!D34)</f>
        <v>Kabinet/Büroo</v>
      </c>
      <c r="E33" s="59">
        <f>IF(Eksplikatsioon!F34=0,"",Eksplikatsioon!F34)</f>
        <v>31.7</v>
      </c>
      <c r="F33" s="23" t="str">
        <f>IF(Eksplikatsioon!H34=0,"",Eksplikatsioon!H34)</f>
        <v/>
      </c>
      <c r="G33" s="23" t="str">
        <f>IF(Eksplikatsioon!J34=0,"",Eksplikatsioon!J34)</f>
        <v>Ainukasutuses pind</v>
      </c>
      <c r="H33" s="23" t="str">
        <f>IF(Eksplikatsioon!K34=0,"",Eksplikatsioon!K34)</f>
        <v>Aktiivne vakantsus</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8" t="str">
        <f t="shared" si="5"/>
        <v/>
      </c>
      <c r="AX33" s="38" t="str">
        <f t="shared" si="6"/>
        <v/>
      </c>
      <c r="AY33" s="36" t="str">
        <f>IF(BF33&lt;&gt;"",IF(SUMIFS(E:E,H:H,AW33,G:G,"Ainukasutuses pind",C:C,"ÜÜRITAV PIND")=0,0,SUMIFS(E:E,H:H,AW33,G:G,"Ainukasutuses pind",C:C,"ÜÜRITAV PIND")),IF(AW33="Aktiivne vakantsus",SUMIFS(E:E,C:C,"üüritav pind",G:G,"ainukasutuses pind")-SUM($AY$2:AY32),IF(AW33="Üüritav pind kokku",SUM($AY$2:AY32),"")))</f>
        <v/>
      </c>
      <c r="AZ33" s="36"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6"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6" t="str">
        <f ca="1">IF(OR(BF33&lt;&gt;"",AW33="Aktiivne vakantsus"),IFERROR(SUM(INDIRECT("r3c"&amp;MATCH($AW33,AC$2:AU$2,0)+28,FALSE):INDIRECT("r1002c"&amp;MATCH($AW33,AC$2:AU$2,0)+28,FALSE)),0),IF(AW33="Üüritav pind kokku",SUM($BB$2:BB32),""))</f>
        <v/>
      </c>
      <c r="BC33" s="36" t="str">
        <f t="shared" si="7"/>
        <v/>
      </c>
      <c r="BD33" s="46" t="str">
        <f t="shared" ca="1" si="8"/>
        <v/>
      </c>
      <c r="BF33" s="37"/>
      <c r="BG33" s="37"/>
    </row>
    <row r="34" spans="1:59" x14ac:dyDescent="0.25">
      <c r="A34" s="23" t="str">
        <f>IF(Eksplikatsioon!A35=0,"",Eksplikatsioon!A35)</f>
        <v>01</v>
      </c>
      <c r="B34" s="61">
        <f>IF(Eksplikatsioon!B35=0,"",Eksplikatsioon!B35)</f>
        <v>32</v>
      </c>
      <c r="C34" s="23" t="str">
        <f>IF(Eksplikatsioon!C35=0,"",Eksplikatsioon!C35)</f>
        <v>ÜÜRITAV PIND</v>
      </c>
      <c r="D34" s="23" t="str">
        <f>IF(Eksplikatsioon!D35=0,"",Eksplikatsioon!D35)</f>
        <v>Kabinet/Büroo</v>
      </c>
      <c r="E34" s="59">
        <f>IF(Eksplikatsioon!F35=0,"",Eksplikatsioon!F35)</f>
        <v>19.600000000000001</v>
      </c>
      <c r="F34" s="23" t="str">
        <f>IF(Eksplikatsioon!H35=0,"",Eksplikatsioon!H35)</f>
        <v/>
      </c>
      <c r="G34" s="23" t="str">
        <f>IF(Eksplikatsioon!J35=0,"",Eksplikatsioon!J35)</f>
        <v>Ühiskasutuses muu pind (hoone)</v>
      </c>
      <c r="H34" s="23" t="str">
        <f>IF(Eksplikatsioon!K35=0,"",Eksplikatsioon!K35)</f>
        <v/>
      </c>
      <c r="I34" s="23" t="str">
        <f>IF(Eksplikatsioon!L35=0,"",Eksplikatsioon!L35)</f>
        <v/>
      </c>
      <c r="J34" s="31">
        <f ca="1">IFERROR(IF($G34=Tabelid!$L$6,Eksplikatsioon!O35/SUM(Eksplikatsioon!$O35:'Eksplikatsioon'!$AG35),IF($G34=Tabelid!$L$4,IFERROR(SUMIFS($E:$E,$G:$G,Tabelid!$L$1,$C:$C,Tabelid!$J$4,$H:$H,J$2,$A:$A,$A34)/SUMIFS($E:$E,$G:$G,Tabelid!$L$1,$C:$C,Tabelid!$J$4,$A:$A,$A34),0),IF($G34=Tabelid!$L$5,IFERROR(SUMIFS($E:$E,$G:$G,Tabelid!$L$1,$C:$C,Tabelid!$J$4,$H:$H,J$2)/SUMIFS($E:$E,$G:$G,Tabelid!$L$1,$C:$C,Tabelid!$J$4),0),""))),"")</f>
        <v>0.39078849028400603</v>
      </c>
      <c r="K34" s="31">
        <f ca="1">IFERROR(IF($G34=Tabelid!$L$6,Eksplikatsioon!P35/SUM(Eksplikatsioon!$O35:'Eksplikatsioon'!$AG35),IF($G34=Tabelid!$L$4,IFERROR(SUMIFS($E:$E,$G:$G,Tabelid!$L$1,$C:$C,Tabelid!$J$4,$H:$H,K$2,$A:$A,$A34)/SUMIFS($E:$E,$G:$G,Tabelid!$L$1,$C:$C,Tabelid!$J$4,$A:$A,$A34),0),IF($G34=Tabelid!$L$5,IFERROR(SUMIFS($E:$E,$G:$G,Tabelid!$L$1,$C:$C,Tabelid!$J$4,$H:$H,K$2)/SUMIFS($E:$E,$G:$G,Tabelid!$L$1,$C:$C,Tabelid!$J$4),0),""))),"")</f>
        <v>7.4925261584454408E-2</v>
      </c>
      <c r="L34" s="31">
        <f ca="1">IFERROR(IF($G34=Tabelid!$L$6,Eksplikatsioon!Q35/SUM(Eksplikatsioon!$O35:'Eksplikatsioon'!$AG35),IF($G34=Tabelid!$L$4,IFERROR(SUMIFS($E:$E,$G:$G,Tabelid!$L$1,$C:$C,Tabelid!$J$4,$H:$H,L$2,$A:$A,$A34)/SUMIFS($E:$E,$G:$G,Tabelid!$L$1,$C:$C,Tabelid!$J$4,$A:$A,$A34),0),IF($G34=Tabelid!$L$5,IFERROR(SUMIFS($E:$E,$G:$G,Tabelid!$L$1,$C:$C,Tabelid!$J$4,$H:$H,L$2)/SUMIFS($E:$E,$G:$G,Tabelid!$L$1,$C:$C,Tabelid!$J$4),0),""))),"")</f>
        <v>2.1113602391629297E-2</v>
      </c>
      <c r="M34" s="31">
        <f ca="1">IFERROR(IF($G34=Tabelid!$L$6,Eksplikatsioon!R35/SUM(Eksplikatsioon!$O35:'Eksplikatsioon'!$AG35),IF($G34=Tabelid!$L$4,IFERROR(SUMIFS($E:$E,$G:$G,Tabelid!$L$1,$C:$C,Tabelid!$J$4,$H:$H,M$2,$A:$A,$A34)/SUMIFS($E:$E,$G:$G,Tabelid!$L$1,$C:$C,Tabelid!$J$4,$A:$A,$A34),0),IF($G34=Tabelid!$L$5,IFERROR(SUMIFS($E:$E,$G:$G,Tabelid!$L$1,$C:$C,Tabelid!$J$4,$H:$H,M$2)/SUMIFS($E:$E,$G:$G,Tabelid!$L$1,$C:$C,Tabelid!$J$4),0),""))),"")</f>
        <v>2.382286995515695E-2</v>
      </c>
      <c r="N34" s="31">
        <f ca="1">IFERROR(IF($G34=Tabelid!$L$6,Eksplikatsioon!S35/SUM(Eksplikatsioon!$O35:'Eksplikatsioon'!$AG35),IF($G34=Tabelid!$L$4,IFERROR(SUMIFS($E:$E,$G:$G,Tabelid!$L$1,$C:$C,Tabelid!$J$4,$H:$H,N$2,$A:$A,$A34)/SUMIFS($E:$E,$G:$G,Tabelid!$L$1,$C:$C,Tabelid!$J$4,$A:$A,$A34),0),IF($G34=Tabelid!$L$5,IFERROR(SUMIFS($E:$E,$G:$G,Tabelid!$L$1,$C:$C,Tabelid!$J$4,$H:$H,N$2)/SUMIFS($E:$E,$G:$G,Tabelid!$L$1,$C:$C,Tabelid!$J$4),0),""))),"")</f>
        <v>1.4013452914798205E-2</v>
      </c>
      <c r="O34" s="31">
        <f ca="1">IFERROR(IF($G34=Tabelid!$L$6,Eksplikatsioon!T35/SUM(Eksplikatsioon!$O35:'Eksplikatsioon'!$AG35),IF($G34=Tabelid!$L$4,IFERROR(SUMIFS($E:$E,$G:$G,Tabelid!$L$1,$C:$C,Tabelid!$J$4,$H:$H,O$2,$A:$A,$A34)/SUMIFS($E:$E,$G:$G,Tabelid!$L$1,$C:$C,Tabelid!$J$4,$A:$A,$A34),0),IF($G34=Tabelid!$L$5,IFERROR(SUMIFS($E:$E,$G:$G,Tabelid!$L$1,$C:$C,Tabelid!$J$4,$H:$H,O$2)/SUMIFS($E:$E,$G:$G,Tabelid!$L$1,$C:$C,Tabelid!$J$4),0),""))),"")</f>
        <v>7.2589686098654696E-2</v>
      </c>
      <c r="P34" s="31">
        <f ca="1">IFERROR(IF($G34=Tabelid!$L$6,Eksplikatsioon!U35/SUM(Eksplikatsioon!$O35:'Eksplikatsioon'!$AG35),IF($G34=Tabelid!$L$4,IFERROR(SUMIFS($E:$E,$G:$G,Tabelid!$L$1,$C:$C,Tabelid!$J$4,$H:$H,P$2,$A:$A,$A34)/SUMIFS($E:$E,$G:$G,Tabelid!$L$1,$C:$C,Tabelid!$J$4,$A:$A,$A34),0),IF($G34=Tabelid!$L$5,IFERROR(SUMIFS($E:$E,$G:$G,Tabelid!$L$1,$C:$C,Tabelid!$J$4,$H:$H,P$2)/SUMIFS($E:$E,$G:$G,Tabelid!$L$1,$C:$C,Tabelid!$J$4),0),""))),"")</f>
        <v>0.19572122571001491</v>
      </c>
      <c r="Q34" s="31">
        <f ca="1">IFERROR(IF($G34=Tabelid!$L$6,Eksplikatsioon!V35/SUM(Eksplikatsioon!$O35:'Eksplikatsioon'!$AG35),IF($G34=Tabelid!$L$4,IFERROR(SUMIFS($E:$E,$G:$G,Tabelid!$L$1,$C:$C,Tabelid!$J$4,$H:$H,Q$2,$A:$A,$A34)/SUMIFS($E:$E,$G:$G,Tabelid!$L$1,$C:$C,Tabelid!$J$4,$A:$A,$A34),0),IF($G34=Tabelid!$L$5,IFERROR(SUMIFS($E:$E,$G:$G,Tabelid!$L$1,$C:$C,Tabelid!$J$4,$H:$H,Q$2)/SUMIFS($E:$E,$G:$G,Tabelid!$L$1,$C:$C,Tabelid!$J$4),0),""))),"")</f>
        <v>1.373318385650224E-2</v>
      </c>
      <c r="R34" s="31">
        <f ca="1">IFERROR(IF($G34=Tabelid!$L$6,Eksplikatsioon!W35/SUM(Eksplikatsioon!$O35:'Eksplikatsioon'!$AG35),IF($G34=Tabelid!$L$4,IFERROR(SUMIFS($E:$E,$G:$G,Tabelid!$L$1,$C:$C,Tabelid!$J$4,$H:$H,R$2,$A:$A,$A34)/SUMIFS($E:$E,$G:$G,Tabelid!$L$1,$C:$C,Tabelid!$J$4,$A:$A,$A34),0),IF($G34=Tabelid!$L$5,IFERROR(SUMIFS($E:$E,$G:$G,Tabelid!$L$1,$C:$C,Tabelid!$J$4,$H:$H,R$2)/SUMIFS($E:$E,$G:$G,Tabelid!$L$1,$C:$C,Tabelid!$J$4),0),""))),"")</f>
        <v>2.6065022421524659E-2</v>
      </c>
      <c r="S34" s="31">
        <f ca="1">IFERROR(IF($G34=Tabelid!$L$6,Eksplikatsioon!X35/SUM(Eksplikatsioon!$O35:'Eksplikatsioon'!$AG35),IF($G34=Tabelid!$L$4,IFERROR(SUMIFS($E:$E,$G:$G,Tabelid!$L$1,$C:$C,Tabelid!$J$4,$H:$H,S$2,$A:$A,$A34)/SUMIFS($E:$E,$G:$G,Tabelid!$L$1,$C:$C,Tabelid!$J$4,$A:$A,$A34),0),IF($G34=Tabelid!$L$5,IFERROR(SUMIFS($E:$E,$G:$G,Tabelid!$L$1,$C:$C,Tabelid!$J$4,$H:$H,S$2)/SUMIFS($E:$E,$G:$G,Tabelid!$L$1,$C:$C,Tabelid!$J$4),0),""))),"")</f>
        <v>0.16722720478325859</v>
      </c>
      <c r="T34" s="31">
        <f ca="1">IFERROR(IF($G34=Tabelid!$L$6,Eksplikatsioon!Y35/SUM(Eksplikatsioon!$O35:'Eksplikatsioon'!$AG35),IF($G34=Tabelid!$L$4,IFERROR(SUMIFS($E:$E,$G:$G,Tabelid!$L$1,$C:$C,Tabelid!$J$4,$H:$H,T$2,$A:$A,$A34)/SUMIFS($E:$E,$G:$G,Tabelid!$L$1,$C:$C,Tabelid!$J$4,$A:$A,$A34),0),IF($G34=Tabelid!$L$5,IFERROR(SUMIFS($E:$E,$G:$G,Tabelid!$L$1,$C:$C,Tabelid!$J$4,$H:$H,T$2)/SUMIFS($E:$E,$G:$G,Tabelid!$L$1,$C:$C,Tabelid!$J$4),0),""))),"")</f>
        <v>0</v>
      </c>
      <c r="U34" s="31">
        <f ca="1">IFERROR(IF($G34=Tabelid!$L$6,Eksplikatsioon!Z35/SUM(Eksplikatsioon!$O35:'Eksplikatsioon'!$AG35),IF($G34=Tabelid!$L$4,IFERROR(SUMIFS($E:$E,$G:$G,Tabelid!$L$1,$C:$C,Tabelid!$J$4,$H:$H,U$2,$A:$A,$A34)/SUMIFS($E:$E,$G:$G,Tabelid!$L$1,$C:$C,Tabelid!$J$4,$A:$A,$A34),0),IF($G34=Tabelid!$L$5,IFERROR(SUMIFS($E:$E,$G:$G,Tabelid!$L$1,$C:$C,Tabelid!$J$4,$H:$H,U$2)/SUMIFS($E:$E,$G:$G,Tabelid!$L$1,$C:$C,Tabelid!$J$4),0),""))),"")</f>
        <v>0</v>
      </c>
      <c r="V34" s="31">
        <f ca="1">IFERROR(IF($G34=Tabelid!$L$6,Eksplikatsioon!AA35/SUM(Eksplikatsioon!$O35:'Eksplikatsioon'!$AG35),IF($G34=Tabelid!$L$4,IFERROR(SUMIFS($E:$E,$G:$G,Tabelid!$L$1,$C:$C,Tabelid!$J$4,$H:$H,V$2,$A:$A,$A34)/SUMIFS($E:$E,$G:$G,Tabelid!$L$1,$C:$C,Tabelid!$J$4,$A:$A,$A34),0),IF($G34=Tabelid!$L$5,IFERROR(SUMIFS($E:$E,$G:$G,Tabelid!$L$1,$C:$C,Tabelid!$J$4,$H:$H,V$2)/SUMIFS($E:$E,$G:$G,Tabelid!$L$1,$C:$C,Tabelid!$J$4),0),""))),"")</f>
        <v>0</v>
      </c>
      <c r="W34" s="31">
        <f ca="1">IFERROR(IF($G34=Tabelid!$L$6,Eksplikatsioon!AB35/SUM(Eksplikatsioon!$O35:'Eksplikatsioon'!$AG35),IF($G34=Tabelid!$L$4,IFERROR(SUMIFS($E:$E,$G:$G,Tabelid!$L$1,$C:$C,Tabelid!$J$4,$H:$H,W$2,$A:$A,$A34)/SUMIFS($E:$E,$G:$G,Tabelid!$L$1,$C:$C,Tabelid!$J$4,$A:$A,$A34),0),IF($G34=Tabelid!$L$5,IFERROR(SUMIFS($E:$E,$G:$G,Tabelid!$L$1,$C:$C,Tabelid!$J$4,$H:$H,W$2)/SUMIFS($E:$E,$G:$G,Tabelid!$L$1,$C:$C,Tabelid!$J$4),0),""))),"")</f>
        <v>0</v>
      </c>
      <c r="X34" s="31">
        <f ca="1">IFERROR(IF($G34=Tabelid!$L$6,Eksplikatsioon!AC35/SUM(Eksplikatsioon!$O35:'Eksplikatsioon'!$AG35),IF($G34=Tabelid!$L$4,IFERROR(SUMIFS($E:$E,$G:$G,Tabelid!$L$1,$C:$C,Tabelid!$J$4,$H:$H,X$2,$A:$A,$A34)/SUMIFS($E:$E,$G:$G,Tabelid!$L$1,$C:$C,Tabelid!$J$4,$A:$A,$A34),0),IF($G34=Tabelid!$L$5,IFERROR(SUMIFS($E:$E,$G:$G,Tabelid!$L$1,$C:$C,Tabelid!$J$4,$H:$H,X$2)/SUMIFS($E:$E,$G:$G,Tabelid!$L$1,$C:$C,Tabelid!$J$4),0),""))),"")</f>
        <v>0</v>
      </c>
      <c r="Y34" s="31">
        <f ca="1">IFERROR(IF($G34=Tabelid!$L$6,Eksplikatsioon!AD35/SUM(Eksplikatsioon!$O35:'Eksplikatsioon'!$AG35),IF($G34=Tabelid!$L$4,IFERROR(SUMIFS($E:$E,$G:$G,Tabelid!$L$1,$C:$C,Tabelid!$J$4,$H:$H,Y$2,$A:$A,$A34)/SUMIFS($E:$E,$G:$G,Tabelid!$L$1,$C:$C,Tabelid!$J$4,$A:$A,$A34),0),IF($G34=Tabelid!$L$5,IFERROR(SUMIFS($E:$E,$G:$G,Tabelid!$L$1,$C:$C,Tabelid!$J$4,$H:$H,Y$2)/SUMIFS($E:$E,$G:$G,Tabelid!$L$1,$C:$C,Tabelid!$J$4),0),""))),"")</f>
        <v>0</v>
      </c>
      <c r="Z34" s="31">
        <f ca="1">IFERROR(IF($G34=Tabelid!$L$6,Eksplikatsioon!AE35/SUM(Eksplikatsioon!$O35:'Eksplikatsioon'!$AG35),IF($G34=Tabelid!$L$4,IFERROR(SUMIFS($E:$E,$G:$G,Tabelid!$L$1,$C:$C,Tabelid!$J$4,$H:$H,Z$2,$A:$A,$A34)/SUMIFS($E:$E,$G:$G,Tabelid!$L$1,$C:$C,Tabelid!$J$4,$A:$A,$A34),0),IF($G34=Tabelid!$L$5,IFERROR(SUMIFS($E:$E,$G:$G,Tabelid!$L$1,$C:$C,Tabelid!$J$4,$H:$H,Z$2)/SUMIFS($E:$E,$G:$G,Tabelid!$L$1,$C:$C,Tabelid!$J$4),0),""))),"")</f>
        <v>0</v>
      </c>
      <c r="AA34" s="31">
        <f ca="1">IFERROR(IF($G34=Tabelid!$L$6,Eksplikatsioon!AF35/SUM(Eksplikatsioon!$O35:'Eksplikatsioon'!$AG35),IF($G34=Tabelid!$L$4,IFERROR(SUMIFS($E:$E,$G:$G,Tabelid!$L$1,$C:$C,Tabelid!$J$4,$H:$H,AA$2,$A:$A,$A34)/SUMIFS($E:$E,$G:$G,Tabelid!$L$1,$C:$C,Tabelid!$J$4,$A:$A,$A34),0),IF($G34=Tabelid!$L$5,IFERROR(SUMIFS($E:$E,$G:$G,Tabelid!$L$1,$C:$C,Tabelid!$J$4,$H:$H,AA$2)/SUMIFS($E:$E,$G:$G,Tabelid!$L$1,$C:$C,Tabelid!$J$4),0),""))),"")</f>
        <v>0</v>
      </c>
      <c r="AB34" s="31">
        <f ca="1">IFERROR(IF($G34=Tabelid!$L$6,Eksplikatsioon!AG35/SUM(Eksplikatsioon!$O35:'Eksplikatsioon'!$AG35),IF($G34=Tabelid!$L$4,IFERROR(SUMIFS($E:$E,$G:$G,Tabelid!$L$1,$C:$C,Tabelid!$J$4,$H:$H,AB$2,$A:$A,$A34)/SUMIFS($E:$E,$G:$G,Tabelid!$L$1,$C:$C,Tabelid!$J$4,$A:$A,$A34),0),IF($G34=Tabelid!$L$5,IFERROR(SUMIFS($E:$E,$G:$G,Tabelid!$L$1,$C:$C,Tabelid!$J$4,$H:$H,AB$2)/SUMIFS($E:$E,$G:$G,Tabelid!$L$1,$C:$C,Tabelid!$J$4),0),""))),"")</f>
        <v>0</v>
      </c>
      <c r="AC34" s="31">
        <f ca="1">IFERROR(IF($G34=Tabelid!$L$6,$E34*J34,IFERROR($E34*J34/SUM($J34:$AB34)*(Eksplikatsioon!O35)/SUMPRODUCT($J34:$AB34,Eksplikatsioon!$O35:$AG35),"")),"")</f>
        <v>0</v>
      </c>
      <c r="AD34" s="31">
        <f ca="1">IFERROR(IF($G34=Tabelid!$L$6,$E34*K34,IFERROR($E34*K34/SUM($J34:$AB34)*(Eksplikatsioon!P35)/SUMPRODUCT($J34:$AB34,Eksplikatsioon!$O35:$AG35),"")),"")</f>
        <v>3.4291448516579419</v>
      </c>
      <c r="AE34" s="31">
        <f ca="1">IFERROR(IF($G34=Tabelid!$L$6,$E34*L34,IFERROR($E34*L34/SUM($J34:$AB34)*(Eksplikatsioon!Q35)/SUMPRODUCT($J34:$AB34,Eksplikatsioon!$O35:$AG35),"")),"")</f>
        <v>0.966317626527051</v>
      </c>
      <c r="AF34" s="31">
        <f ca="1">IFERROR(IF($G34=Tabelid!$L$6,$E34*M34,IFERROR($E34*M34/SUM($J34:$AB34)*(Eksplikatsioon!R35)/SUMPRODUCT($J34:$AB34,Eksplikatsioon!$O35:$AG35),"")),"")</f>
        <v>1.090314136125655</v>
      </c>
      <c r="AG34" s="31">
        <f ca="1">IFERROR(IF($G34=Tabelid!$L$6,$E34*N34,IFERROR($E34*N34/SUM($J34:$AB34)*(Eksplikatsioon!S35)/SUMPRODUCT($J34:$AB34,Eksplikatsioon!$O35:$AG35),"")),"")</f>
        <v>0.64136125654450293</v>
      </c>
      <c r="AH34" s="31">
        <f ca="1">IFERROR(IF($G34=Tabelid!$L$6,$E34*O34,IFERROR($E34*O34/SUM($J34:$AB34)*(Eksplikatsioon!T35)/SUMPRODUCT($J34:$AB34,Eksplikatsioon!$O35:$AG35),"")),"")</f>
        <v>3.3222513089005248</v>
      </c>
      <c r="AI34" s="31">
        <f ca="1">IFERROR(IF($G34=Tabelid!$L$6,$E34*P34,IFERROR($E34*P34/SUM($J34:$AB34)*(Eksplikatsioon!U35)/SUMPRODUCT($J34:$AB34,Eksplikatsioon!$O35:$AG35),"")),"")</f>
        <v>8.957678883071555</v>
      </c>
      <c r="AJ34" s="31">
        <f ca="1">IFERROR(IF($G34=Tabelid!$L$6,$E34*Q34,IFERROR($E34*Q34/SUM($J34:$AB34)*(Eksplikatsioon!V35)/SUMPRODUCT($J34:$AB34,Eksplikatsioon!$O35:$AG35),"")),"")</f>
        <v>0</v>
      </c>
      <c r="AK34" s="31">
        <f ca="1">IFERROR(IF($G34=Tabelid!$L$6,$E34*R34,IFERROR($E34*R34/SUM($J34:$AB34)*(Eksplikatsioon!W35)/SUMPRODUCT($J34:$AB34,Eksplikatsioon!$O35:$AG35),"")),"")</f>
        <v>1.1929319371727753</v>
      </c>
      <c r="AL34" s="31">
        <f ca="1">IFERROR(IF($G34=Tabelid!$L$6,$E34*S34,IFERROR($E34*S34/SUM($J34:$AB34)*(Eksplikatsioon!X35)/SUMPRODUCT($J34:$AB34,Eksplikatsioon!$O35:$AG35),"")),"")</f>
        <v>0</v>
      </c>
      <c r="AM34" s="31">
        <f ca="1">IFERROR(IF($G34=Tabelid!$L$6,$E34*T34,IFERROR($E34*T34/SUM($J34:$AB34)*(Eksplikatsioon!Y35)/SUMPRODUCT($J34:$AB34,Eksplikatsioon!$O35:$AG35),"")),"")</f>
        <v>0</v>
      </c>
      <c r="AN34" s="31">
        <f ca="1">IFERROR(IF($G34=Tabelid!$L$6,$E34*U34,IFERROR($E34*U34/SUM($J34:$AB34)*(Eksplikatsioon!Z35)/SUMPRODUCT($J34:$AB34,Eksplikatsioon!$O35:$AG35),"")),"")</f>
        <v>0</v>
      </c>
      <c r="AO34" s="31">
        <f ca="1">IFERROR(IF($G34=Tabelid!$L$6,$E34*V34,IFERROR($E34*V34/SUM($J34:$AB34)*(Eksplikatsioon!AA35)/SUMPRODUCT($J34:$AB34,Eksplikatsioon!$O35:$AG35),"")),"")</f>
        <v>0</v>
      </c>
      <c r="AP34" s="31">
        <f ca="1">IFERROR(IF($G34=Tabelid!$L$6,$E34*W34,IFERROR($E34*W34/SUM($J34:$AB34)*(Eksplikatsioon!AB35)/SUMPRODUCT($J34:$AB34,Eksplikatsioon!$O35:$AG35),"")),"")</f>
        <v>0</v>
      </c>
      <c r="AQ34" s="31">
        <f ca="1">IFERROR(IF($G34=Tabelid!$L$6,$E34*X34,IFERROR($E34*X34/SUM($J34:$AB34)*(Eksplikatsioon!AC35)/SUMPRODUCT($J34:$AB34,Eksplikatsioon!$O35:$AG35),"")),"")</f>
        <v>0</v>
      </c>
      <c r="AR34" s="31">
        <f ca="1">IFERROR(IF($G34=Tabelid!$L$6,$E34*Y34,IFERROR($E34*Y34/SUM($J34:$AB34)*(Eksplikatsioon!AD35)/SUMPRODUCT($J34:$AB34,Eksplikatsioon!$O35:$AG35),"")),"")</f>
        <v>0</v>
      </c>
      <c r="AS34" s="31">
        <f ca="1">IFERROR(IF($G34=Tabelid!$L$6,$E34*Z34,IFERROR($E34*Z34/SUM($J34:$AB34)*(Eksplikatsioon!AE35)/SUMPRODUCT($J34:$AB34,Eksplikatsioon!$O35:$AG35),"")),"")</f>
        <v>0</v>
      </c>
      <c r="AT34" s="31">
        <f ca="1">IFERROR(IF($G34=Tabelid!$L$6,$E34*AA34,IFERROR($E34*AA34/SUM($J34:$AB34)*(Eksplikatsioon!AF35)/SUMPRODUCT($J34:$AB34,Eksplikatsioon!$O35:$AG35),"")),"")</f>
        <v>0</v>
      </c>
      <c r="AU34" s="31">
        <f ca="1">IFERROR(IF($G34=Tabelid!$L$6,$E34*AB34,IFERROR($E34*AB34/SUM($J34:$AB34)*(Eksplikatsioon!AG35)/SUMPRODUCT($J34:$AB34,Eksplikatsioon!$O35:$AG35),"")),"")</f>
        <v>0</v>
      </c>
      <c r="AW34" s="38" t="str">
        <f t="shared" si="5"/>
        <v/>
      </c>
      <c r="AX34" s="38" t="str">
        <f t="shared" si="6"/>
        <v/>
      </c>
      <c r="AY34" s="36" t="str">
        <f>IF(BF34&lt;&gt;"",IF(SUMIFS(E:E,H:H,AW34,G:G,"Ainukasutuses pind",C:C,"ÜÜRITAV PIND")=0,0,SUMIFS(E:E,H:H,AW34,G:G,"Ainukasutuses pind",C:C,"ÜÜRITAV PIND")),IF(AW34="Aktiivne vakantsus",SUMIFS(E:E,C:C,"üüritav pind",G:G,"ainukasutuses pind")-SUM($AY$2:AY33),IF(AW34="Üüritav pind kokku",SUM($AY$2:AY33),"")))</f>
        <v/>
      </c>
      <c r="AZ34" s="36"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6"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6" t="str">
        <f ca="1">IF(OR(BF34&lt;&gt;"",AW34="Aktiivne vakantsus"),IFERROR(SUM(INDIRECT("r3c"&amp;MATCH($AW34,AC$2:AU$2,0)+28,FALSE):INDIRECT("r1002c"&amp;MATCH($AW34,AC$2:AU$2,0)+28,FALSE)),0),IF(AW34="Üüritav pind kokku",SUM($BB$2:BB33),""))</f>
        <v/>
      </c>
      <c r="BC34" s="36" t="str">
        <f t="shared" si="7"/>
        <v/>
      </c>
      <c r="BD34" s="46" t="str">
        <f t="shared" ca="1" si="8"/>
        <v/>
      </c>
      <c r="BF34" s="37"/>
      <c r="BG34" s="37"/>
    </row>
    <row r="35" spans="1:59" x14ac:dyDescent="0.25">
      <c r="A35" s="23" t="str">
        <f>IF(Eksplikatsioon!A36=0,"",Eksplikatsioon!A36)</f>
        <v>01</v>
      </c>
      <c r="B35" s="61">
        <f>IF(Eksplikatsioon!B36=0,"",Eksplikatsioon!B36)</f>
        <v>33</v>
      </c>
      <c r="C35" s="23" t="str">
        <f>IF(Eksplikatsioon!C36=0,"",Eksplikatsioon!C36)</f>
        <v>ÜÜRITAV PIND</v>
      </c>
      <c r="D35" s="23" t="str">
        <f>IF(Eksplikatsioon!D36=0,"",Eksplikatsioon!D36)</f>
        <v>Kabinet/Büroo</v>
      </c>
      <c r="E35" s="59">
        <f>IF(Eksplikatsioon!F36=0,"",Eksplikatsioon!F36)</f>
        <v>15.5</v>
      </c>
      <c r="F35" s="23" t="str">
        <f>IF(Eksplikatsioon!H36=0,"",Eksplikatsioon!H36)</f>
        <v/>
      </c>
      <c r="G35" s="23" t="str">
        <f>IF(Eksplikatsioon!J36=0,"",Eksplikatsioon!J36)</f>
        <v>Ainukasutuses pind</v>
      </c>
      <c r="H35" s="23" t="str">
        <f>IF(Eksplikatsioon!K36=0,"",Eksplikatsioon!K36)</f>
        <v>SA Lääne-Viru Arenduskeskus</v>
      </c>
      <c r="I35" s="23" t="str">
        <f>IF(Eksplikatsioon!L36=0,"",Eksplikatsioon!L36)</f>
        <v>RAKVKREUTZWAL_03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8" t="str">
        <f t="shared" si="5"/>
        <v/>
      </c>
      <c r="AX35" s="38" t="str">
        <f t="shared" si="6"/>
        <v/>
      </c>
      <c r="AY35" s="36" t="str">
        <f>IF(BF35&lt;&gt;"",IF(SUMIFS(E:E,H:H,AW35,G:G,"Ainukasutuses pind",C:C,"ÜÜRITAV PIND")=0,0,SUMIFS(E:E,H:H,AW35,G:G,"Ainukasutuses pind",C:C,"ÜÜRITAV PIND")),IF(AW35="Aktiivne vakantsus",SUMIFS(E:E,C:C,"üüritav pind",G:G,"ainukasutuses pind")-SUM($AY$2:AY34),IF(AW35="Üüritav pind kokku",SUM($AY$2:AY34),"")))</f>
        <v/>
      </c>
      <c r="AZ35" s="36"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6"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6" t="str">
        <f ca="1">IF(OR(BF35&lt;&gt;"",AW35="Aktiivne vakantsus"),IFERROR(SUM(INDIRECT("r3c"&amp;MATCH($AW35,AC$2:AU$2,0)+28,FALSE):INDIRECT("r1002c"&amp;MATCH($AW35,AC$2:AU$2,0)+28,FALSE)),0),IF(AW35="Üüritav pind kokku",SUM($BB$2:BB34),""))</f>
        <v/>
      </c>
      <c r="BC35" s="36" t="str">
        <f t="shared" si="7"/>
        <v/>
      </c>
      <c r="BD35" s="46" t="str">
        <f t="shared" ca="1" si="8"/>
        <v/>
      </c>
      <c r="BF35" s="37"/>
      <c r="BG35" s="37"/>
    </row>
    <row r="36" spans="1:59" x14ac:dyDescent="0.25">
      <c r="A36" s="23" t="str">
        <f>IF(Eksplikatsioon!A37=0,"",Eksplikatsioon!A37)</f>
        <v>01</v>
      </c>
      <c r="B36" s="61">
        <f>IF(Eksplikatsioon!B37=0,"",Eksplikatsioon!B37)</f>
        <v>34</v>
      </c>
      <c r="C36" s="23" t="str">
        <f>IF(Eksplikatsioon!C37=0,"",Eksplikatsioon!C37)</f>
        <v>ÜÜRITAV PIND</v>
      </c>
      <c r="D36" s="23" t="str">
        <f>IF(Eksplikatsioon!D37=0,"",Eksplikatsioon!D37)</f>
        <v>Kabinet/Büroo</v>
      </c>
      <c r="E36" s="59">
        <f>IF(Eksplikatsioon!F37=0,"",Eksplikatsioon!F37)</f>
        <v>22.8</v>
      </c>
      <c r="F36" s="23" t="str">
        <f>IF(Eksplikatsioon!H37=0,"",Eksplikatsioon!H37)</f>
        <v/>
      </c>
      <c r="G36" s="23" t="str">
        <f>IF(Eksplikatsioon!J37=0,"",Eksplikatsioon!J37)</f>
        <v>Ainukasutuses pind</v>
      </c>
      <c r="H36" s="23" t="str">
        <f>IF(Eksplikatsioon!K37=0,"",Eksplikatsioon!K37)</f>
        <v>SA Lääne-Viru Arenduskeskus</v>
      </c>
      <c r="I36" s="23" t="str">
        <f>IF(Eksplikatsioon!L37=0,"",Eksplikatsioon!L37)</f>
        <v>RAKVKREUTZWAL_03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8" t="str">
        <f t="shared" si="5"/>
        <v/>
      </c>
      <c r="AX36" s="38" t="str">
        <f t="shared" si="6"/>
        <v/>
      </c>
      <c r="AY36" s="36" t="str">
        <f>IF(BF36&lt;&gt;"",IF(SUMIFS(E:E,H:H,AW36,G:G,"Ainukasutuses pind",C:C,"ÜÜRITAV PIND")=0,0,SUMIFS(E:E,H:H,AW36,G:G,"Ainukasutuses pind",C:C,"ÜÜRITAV PIND")),IF(AW36="Aktiivne vakantsus",SUMIFS(E:E,C:C,"üüritav pind",G:G,"ainukasutuses pind")-SUM($AY$2:AY35),IF(AW36="Üüritav pind kokku",SUM($AY$2:AY35),"")))</f>
        <v/>
      </c>
      <c r="AZ36" s="36"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6"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6" t="str">
        <f ca="1">IF(OR(BF36&lt;&gt;"",AW36="Aktiivne vakantsus"),IFERROR(SUM(INDIRECT("r3c"&amp;MATCH($AW36,AC$2:AU$2,0)+28,FALSE):INDIRECT("r1002c"&amp;MATCH($AW36,AC$2:AU$2,0)+28,FALSE)),0),IF(AW36="Üüritav pind kokku",SUM($BB$2:BB35),""))</f>
        <v/>
      </c>
      <c r="BC36" s="36" t="str">
        <f t="shared" si="7"/>
        <v/>
      </c>
      <c r="BD36" s="46" t="str">
        <f t="shared" ca="1" si="8"/>
        <v/>
      </c>
      <c r="BF36" s="37"/>
      <c r="BG36" s="37"/>
    </row>
    <row r="37" spans="1:59" x14ac:dyDescent="0.25">
      <c r="A37" s="23" t="str">
        <f>IF(Eksplikatsioon!A38=0,"",Eksplikatsioon!A38)</f>
        <v>01</v>
      </c>
      <c r="B37" s="61">
        <f>IF(Eksplikatsioon!B38=0,"",Eksplikatsioon!B38)</f>
        <v>35</v>
      </c>
      <c r="C37" s="23" t="str">
        <f>IF(Eksplikatsioon!C38=0,"",Eksplikatsioon!C38)</f>
        <v>ÜÜRITAV PIND</v>
      </c>
      <c r="D37" s="23" t="str">
        <f>IF(Eksplikatsioon!D38=0,"",Eksplikatsioon!D38)</f>
        <v>Kabinet/Büroo</v>
      </c>
      <c r="E37" s="59">
        <f>IF(Eksplikatsioon!F38=0,"",Eksplikatsioon!F38)</f>
        <v>24.9</v>
      </c>
      <c r="F37" s="23" t="str">
        <f>IF(Eksplikatsioon!H38=0,"",Eksplikatsioon!H38)</f>
        <v/>
      </c>
      <c r="G37" s="23" t="str">
        <f>IF(Eksplikatsioon!J38=0,"",Eksplikatsioon!J38)</f>
        <v>Ainukasutuses pind</v>
      </c>
      <c r="H37" s="23" t="str">
        <f>IF(Eksplikatsioon!K38=0,"",Eksplikatsioon!K38)</f>
        <v>SA Lääne-Viru Arenduskeskus</v>
      </c>
      <c r="I37" s="23" t="str">
        <f>IF(Eksplikatsioon!L38=0,"",Eksplikatsioon!L38)</f>
        <v>RAKVKREUTZWAL_03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8" t="str">
        <f t="shared" si="5"/>
        <v/>
      </c>
      <c r="AX37" s="38" t="str">
        <f t="shared" si="6"/>
        <v/>
      </c>
      <c r="AY37" s="36" t="str">
        <f>IF(BF37&lt;&gt;"",IF(SUMIFS(E:E,H:H,AW37,G:G,"Ainukasutuses pind",C:C,"ÜÜRITAV PIND")=0,0,SUMIFS(E:E,H:H,AW37,G:G,"Ainukasutuses pind",C:C,"ÜÜRITAV PIND")),IF(AW37="Aktiivne vakantsus",SUMIFS(E:E,C:C,"üüritav pind",G:G,"ainukasutuses pind")-SUM($AY$2:AY36),IF(AW37="Üüritav pind kokku",SUM($AY$2:AY36),"")))</f>
        <v/>
      </c>
      <c r="AZ37" s="36"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6"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6" t="str">
        <f ca="1">IF(OR(BF37&lt;&gt;"",AW37="Aktiivne vakantsus"),IFERROR(SUM(INDIRECT("r3c"&amp;MATCH($AW37,AC$2:AU$2,0)+28,FALSE):INDIRECT("r1002c"&amp;MATCH($AW37,AC$2:AU$2,0)+28,FALSE)),0),IF(AW37="Üüritav pind kokku",SUM($BB$2:BB36),""))</f>
        <v/>
      </c>
      <c r="BC37" s="36" t="str">
        <f t="shared" si="7"/>
        <v/>
      </c>
      <c r="BD37" s="46" t="str">
        <f t="shared" ca="1" si="8"/>
        <v/>
      </c>
      <c r="BF37" s="37"/>
      <c r="BG37" s="37"/>
    </row>
    <row r="38" spans="1:59" x14ac:dyDescent="0.25">
      <c r="A38" s="23" t="str">
        <f>IF(Eksplikatsioon!A39=0,"",Eksplikatsioon!A39)</f>
        <v>01</v>
      </c>
      <c r="B38" s="61">
        <f>IF(Eksplikatsioon!B39=0,"",Eksplikatsioon!B39)</f>
        <v>36</v>
      </c>
      <c r="C38" s="23" t="str">
        <f>IF(Eksplikatsioon!C39=0,"",Eksplikatsioon!C39)</f>
        <v>ÜÜRITAV PIND</v>
      </c>
      <c r="D38" s="23" t="str">
        <f>IF(Eksplikatsioon!D39=0,"",Eksplikatsioon!D39)</f>
        <v>Koridor</v>
      </c>
      <c r="E38" s="59">
        <f>IF(Eksplikatsioon!F39=0,"",Eksplikatsioon!F39)</f>
        <v>3.5</v>
      </c>
      <c r="F38" s="23" t="str">
        <f>IF(Eksplikatsioon!H39=0,"",Eksplikatsioon!H39)</f>
        <v/>
      </c>
      <c r="G38" s="23" t="str">
        <f>IF(Eksplikatsioon!J39=0,"",Eksplikatsioon!J39)</f>
        <v>Ühiskasutuses korruse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8" t="str">
        <f t="shared" si="5"/>
        <v/>
      </c>
      <c r="AX38" s="38" t="str">
        <f t="shared" si="6"/>
        <v/>
      </c>
      <c r="AY38" s="36" t="str">
        <f>IF(BF38&lt;&gt;"",IF(SUMIFS(E:E,H:H,AW38,G:G,"Ainukasutuses pind",C:C,"ÜÜRITAV PIND")=0,0,SUMIFS(E:E,H:H,AW38,G:G,"Ainukasutuses pind",C:C,"ÜÜRITAV PIND")),IF(AW38="Aktiivne vakantsus",SUMIFS(E:E,C:C,"üüritav pind",G:G,"ainukasutuses pind")-SUM($AY$2:AY37),IF(AW38="Üüritav pind kokku",SUM($AY$2:AY37),"")))</f>
        <v/>
      </c>
      <c r="AZ38" s="36"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6"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6" t="str">
        <f ca="1">IF(OR(BF38&lt;&gt;"",AW38="Aktiivne vakantsus"),IFERROR(SUM(INDIRECT("r3c"&amp;MATCH($AW38,AC$2:AU$2,0)+28,FALSE):INDIRECT("r1002c"&amp;MATCH($AW38,AC$2:AU$2,0)+28,FALSE)),0),IF(AW38="Üüritav pind kokku",SUM($BB$2:BB37),""))</f>
        <v/>
      </c>
      <c r="BC38" s="36" t="str">
        <f t="shared" si="7"/>
        <v/>
      </c>
      <c r="BD38" s="46" t="str">
        <f t="shared" ca="1" si="8"/>
        <v/>
      </c>
      <c r="BF38" s="37"/>
      <c r="BG38" s="37"/>
    </row>
    <row r="39" spans="1:59" x14ac:dyDescent="0.25">
      <c r="A39" s="23" t="str">
        <f>IF(Eksplikatsioon!A40=0,"",Eksplikatsioon!A40)</f>
        <v>01</v>
      </c>
      <c r="B39" s="61">
        <f>IF(Eksplikatsioon!B40=0,"",Eksplikatsioon!B40)</f>
        <v>37</v>
      </c>
      <c r="C39" s="23" t="str">
        <f>IF(Eksplikatsioon!C40=0,"",Eksplikatsioon!C40)</f>
        <v>VERTIKAALSETE ÜHENDUSTEEDE PIND</v>
      </c>
      <c r="D39" s="23" t="str">
        <f>IF(Eksplikatsioon!D40=0,"",Eksplikatsioon!D40)</f>
        <v>Trepp/Trepikoda</v>
      </c>
      <c r="E39" s="59">
        <f>IF(Eksplikatsioon!F40=0,"",Eksplikatsioon!F40)</f>
        <v>12.4</v>
      </c>
      <c r="F39" s="23" t="str">
        <f>IF(Eksplikatsioon!H40=0,"",Eksplikatsioon!H40)</f>
        <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8" t="str">
        <f t="shared" si="5"/>
        <v/>
      </c>
      <c r="AX39" s="38" t="str">
        <f t="shared" si="6"/>
        <v/>
      </c>
      <c r="AY39" s="36" t="str">
        <f>IF(BF39&lt;&gt;"",IF(SUMIFS(E:E,H:H,AW39,G:G,"Ainukasutuses pind",C:C,"ÜÜRITAV PIND")=0,0,SUMIFS(E:E,H:H,AW39,G:G,"Ainukasutuses pind",C:C,"ÜÜRITAV PIND")),IF(AW39="Aktiivne vakantsus",SUMIFS(E:E,C:C,"üüritav pind",G:G,"ainukasutuses pind")-SUM($AY$2:AY38),IF(AW39="Üüritav pind kokku",SUM($AY$2:AY38),"")))</f>
        <v/>
      </c>
      <c r="AZ39" s="36"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6"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6" t="str">
        <f ca="1">IF(OR(BF39&lt;&gt;"",AW39="Aktiivne vakantsus"),IFERROR(SUM(INDIRECT("r3c"&amp;MATCH($AW39,AC$2:AU$2,0)+28,FALSE):INDIRECT("r1002c"&amp;MATCH($AW39,AC$2:AU$2,0)+28,FALSE)),0),IF(AW39="Üüritav pind kokku",SUM($BB$2:BB38),""))</f>
        <v/>
      </c>
      <c r="BC39" s="36" t="str">
        <f t="shared" si="7"/>
        <v/>
      </c>
      <c r="BD39" s="46" t="str">
        <f t="shared" ca="1" si="8"/>
        <v/>
      </c>
      <c r="BF39" s="37"/>
      <c r="BG39" s="37"/>
    </row>
    <row r="40" spans="1:59" x14ac:dyDescent="0.25">
      <c r="A40" s="23" t="str">
        <f>IF(Eksplikatsioon!A41=0,"",Eksplikatsioon!A41)</f>
        <v>01</v>
      </c>
      <c r="B40" s="61">
        <f>IF(Eksplikatsioon!B41=0,"",Eksplikatsioon!B41)</f>
        <v>38</v>
      </c>
      <c r="C40" s="23" t="str">
        <f>IF(Eksplikatsioon!C41=0,"",Eksplikatsioon!C41)</f>
        <v>ÜÜRITAV PIND</v>
      </c>
      <c r="D40" s="23" t="str">
        <f>IF(Eksplikatsioon!D41=0,"",Eksplikatsioon!D41)</f>
        <v>Koridor</v>
      </c>
      <c r="E40" s="59">
        <f>IF(Eksplikatsioon!F41=0,"",Eksplikatsioon!F41)</f>
        <v>5.0999999999999996</v>
      </c>
      <c r="F40" s="23" t="str">
        <f>IF(Eksplikatsioon!H41=0,"",Eksplikatsioon!H41)</f>
        <v/>
      </c>
      <c r="G40" s="23" t="str">
        <f>IF(Eksplikatsioon!J41=0,"",Eksplikatsioon!J41)</f>
        <v>Ühiskasutuses korruse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8" t="str">
        <f t="shared" si="5"/>
        <v/>
      </c>
      <c r="AX40" s="38" t="str">
        <f t="shared" si="6"/>
        <v/>
      </c>
      <c r="AY40" s="36" t="str">
        <f>IF(BF40&lt;&gt;"",IF(SUMIFS(E:E,H:H,AW40,G:G,"Ainukasutuses pind",C:C,"ÜÜRITAV PIND")=0,0,SUMIFS(E:E,H:H,AW40,G:G,"Ainukasutuses pind",C:C,"ÜÜRITAV PIND")),IF(AW40="Aktiivne vakantsus",SUMIFS(E:E,C:C,"üüritav pind",G:G,"ainukasutuses pind")-SUM($AY$2:AY39),IF(AW40="Üüritav pind kokku",SUM($AY$2:AY39),"")))</f>
        <v/>
      </c>
      <c r="AZ40" s="36"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6"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6" t="str">
        <f ca="1">IF(OR(BF40&lt;&gt;"",AW40="Aktiivne vakantsus"),IFERROR(SUM(INDIRECT("r3c"&amp;MATCH($AW40,AC$2:AU$2,0)+28,FALSE):INDIRECT("r1002c"&amp;MATCH($AW40,AC$2:AU$2,0)+28,FALSE)),0),IF(AW40="Üüritav pind kokku",SUM($BB$2:BB39),""))</f>
        <v/>
      </c>
      <c r="BC40" s="36" t="str">
        <f t="shared" si="7"/>
        <v/>
      </c>
      <c r="BD40" s="46" t="str">
        <f t="shared" ca="1" si="8"/>
        <v/>
      </c>
      <c r="BF40" s="37"/>
      <c r="BG40" s="37"/>
    </row>
    <row r="41" spans="1:59" x14ac:dyDescent="0.25">
      <c r="A41" s="23" t="str">
        <f>IF(Eksplikatsioon!A42=0,"",Eksplikatsioon!A42)</f>
        <v>01</v>
      </c>
      <c r="B41" s="61">
        <f>IF(Eksplikatsioon!B42=0,"",Eksplikatsioon!B42)</f>
        <v>39</v>
      </c>
      <c r="C41" s="23" t="str">
        <f>IF(Eksplikatsioon!C42=0,"",Eksplikatsioon!C42)</f>
        <v>ÜÜRITAV PIND</v>
      </c>
      <c r="D41" s="23" t="str">
        <f>IF(Eksplikatsioon!D42=0,"",Eksplikatsioon!D42)</f>
        <v>Koridor</v>
      </c>
      <c r="E41" s="59">
        <f>IF(Eksplikatsioon!F42=0,"",Eksplikatsioon!F42)</f>
        <v>22.3</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8" t="str">
        <f t="shared" si="5"/>
        <v/>
      </c>
      <c r="AX41" s="38" t="str">
        <f t="shared" si="6"/>
        <v/>
      </c>
      <c r="AY41" s="36" t="str">
        <f>IF(BF41&lt;&gt;"",IF(SUMIFS(E:E,H:H,AW41,G:G,"Ainukasutuses pind",C:C,"ÜÜRITAV PIND")=0,0,SUMIFS(E:E,H:H,AW41,G:G,"Ainukasutuses pind",C:C,"ÜÜRITAV PIND")),IF(AW41="Aktiivne vakantsus",SUMIFS(E:E,C:C,"üüritav pind",G:G,"ainukasutuses pind")-SUM($AY$2:AY40),IF(AW41="Üüritav pind kokku",SUM($AY$2:AY40),"")))</f>
        <v/>
      </c>
      <c r="AZ41" s="36"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6"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6" t="str">
        <f ca="1">IF(OR(BF41&lt;&gt;"",AW41="Aktiivne vakantsus"),IFERROR(SUM(INDIRECT("r3c"&amp;MATCH($AW41,AC$2:AU$2,0)+28,FALSE):INDIRECT("r1002c"&amp;MATCH($AW41,AC$2:AU$2,0)+28,FALSE)),0),IF(AW41="Üüritav pind kokku",SUM($BB$2:BB40),""))</f>
        <v/>
      </c>
      <c r="BC41" s="36" t="str">
        <f t="shared" si="7"/>
        <v/>
      </c>
      <c r="BD41" s="46" t="str">
        <f t="shared" ca="1" si="8"/>
        <v/>
      </c>
      <c r="BF41" s="37"/>
      <c r="BG41" s="37"/>
    </row>
    <row r="42" spans="1:59" x14ac:dyDescent="0.25">
      <c r="A42" s="23" t="str">
        <f>IF(Eksplikatsioon!A43=0,"",Eksplikatsioon!A43)</f>
        <v>01</v>
      </c>
      <c r="B42" s="61">
        <f>IF(Eksplikatsioon!B43=0,"",Eksplikatsioon!B43)</f>
        <v>40</v>
      </c>
      <c r="C42" s="23" t="str">
        <f>IF(Eksplikatsioon!C43=0,"",Eksplikatsioon!C43)</f>
        <v>ÜÜRITAV PIND</v>
      </c>
      <c r="D42" s="23" t="str">
        <f>IF(Eksplikatsioon!D43=0,"",Eksplikatsioon!D43)</f>
        <v>Kabinet/Büroo</v>
      </c>
      <c r="E42" s="59">
        <f>IF(Eksplikatsioon!F43=0,"",Eksplikatsioon!F43)</f>
        <v>25.5</v>
      </c>
      <c r="F42" s="23" t="str">
        <f>IF(Eksplikatsioon!H43=0,"",Eksplikatsioon!H43)</f>
        <v/>
      </c>
      <c r="G42" s="23" t="str">
        <f>IF(Eksplikatsioon!J43=0,"",Eksplikatsioon!J43)</f>
        <v>Ainukasutuses pind</v>
      </c>
      <c r="H42" s="23" t="str">
        <f>IF(Eksplikatsioon!K43=0,"",Eksplikatsioon!K43)</f>
        <v xml:space="preserve">MUINSUSKAITSEAMET  </v>
      </c>
      <c r="I42" s="23" t="str">
        <f>IF(Eksplikatsioon!L43=0,"",Eksplikatsioon!L43)</f>
        <v>RAKVKREUTZWAL_05</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8" t="str">
        <f t="shared" si="5"/>
        <v/>
      </c>
      <c r="AX42" s="38" t="str">
        <f t="shared" si="6"/>
        <v/>
      </c>
      <c r="AY42" s="36" t="str">
        <f>IF(BF42&lt;&gt;"",IF(SUMIFS(E:E,H:H,AW42,G:G,"Ainukasutuses pind",C:C,"ÜÜRITAV PIND")=0,0,SUMIFS(E:E,H:H,AW42,G:G,"Ainukasutuses pind",C:C,"ÜÜRITAV PIND")),IF(AW42="Aktiivne vakantsus",SUMIFS(E:E,C:C,"üüritav pind",G:G,"ainukasutuses pind")-SUM($AY$2:AY41),IF(AW42="Üüritav pind kokku",SUM($AY$2:AY41),"")))</f>
        <v/>
      </c>
      <c r="AZ42" s="36"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6"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6" t="str">
        <f ca="1">IF(OR(BF42&lt;&gt;"",AW42="Aktiivne vakantsus"),IFERROR(SUM(INDIRECT("r3c"&amp;MATCH($AW42,AC$2:AU$2,0)+28,FALSE):INDIRECT("r1002c"&amp;MATCH($AW42,AC$2:AU$2,0)+28,FALSE)),0),IF(AW42="Üüritav pind kokku",SUM($BB$2:BB41),""))</f>
        <v/>
      </c>
      <c r="BC42" s="36" t="str">
        <f t="shared" si="7"/>
        <v/>
      </c>
      <c r="BD42" s="46" t="str">
        <f t="shared" ca="1" si="8"/>
        <v/>
      </c>
      <c r="BF42" s="37"/>
      <c r="BG42" s="37"/>
    </row>
    <row r="43" spans="1:59" x14ac:dyDescent="0.25">
      <c r="A43" s="23" t="str">
        <f>IF(Eksplikatsioon!A44=0,"",Eksplikatsioon!A44)</f>
        <v>01</v>
      </c>
      <c r="B43" s="61">
        <f>IF(Eksplikatsioon!B44=0,"",Eksplikatsioon!B44)</f>
        <v>41</v>
      </c>
      <c r="C43" s="23" t="str">
        <f>IF(Eksplikatsioon!C44=0,"",Eksplikatsioon!C44)</f>
        <v>ÜÜRITAV PIND</v>
      </c>
      <c r="D43" s="23" t="str">
        <f>IF(Eksplikatsioon!D44=0,"",Eksplikatsioon!D44)</f>
        <v>Kabinet/Büroo</v>
      </c>
      <c r="E43" s="59">
        <f>IF(Eksplikatsioon!F44=0,"",Eksplikatsioon!F44)</f>
        <v>22.6</v>
      </c>
      <c r="F43" s="23" t="str">
        <f>IF(Eksplikatsioon!H44=0,"",Eksplikatsioon!H44)</f>
        <v/>
      </c>
      <c r="G43" s="23" t="str">
        <f>IF(Eksplikatsioon!J44=0,"",Eksplikatsioon!J44)</f>
        <v>Ainukasutuses pind</v>
      </c>
      <c r="H43" s="23" t="str">
        <f>IF(Eksplikatsioon!K44=0,"",Eksplikatsioon!K44)</f>
        <v>Siseministeerium</v>
      </c>
      <c r="I43" s="23" t="str">
        <f>IF(Eksplikatsioon!L44=0,"",Eksplikatsioon!L44)</f>
        <v>RAKVKREUTZWAL_16</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8" t="str">
        <f t="shared" si="5"/>
        <v/>
      </c>
      <c r="AX43" s="38" t="str">
        <f t="shared" si="6"/>
        <v/>
      </c>
      <c r="AY43" s="36" t="str">
        <f>IF(BF43&lt;&gt;"",IF(SUMIFS(E:E,H:H,AW43,G:G,"Ainukasutuses pind",C:C,"ÜÜRITAV PIND")=0,0,SUMIFS(E:E,H:H,AW43,G:G,"Ainukasutuses pind",C:C,"ÜÜRITAV PIND")),IF(AW43="Aktiivne vakantsus",SUMIFS(E:E,C:C,"üüritav pind",G:G,"ainukasutuses pind")-SUM($AY$2:AY42),IF(AW43="Üüritav pind kokku",SUM($AY$2:AY42),"")))</f>
        <v/>
      </c>
      <c r="AZ43" s="36"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6"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6" t="str">
        <f ca="1">IF(OR(BF43&lt;&gt;"",AW43="Aktiivne vakantsus"),IFERROR(SUM(INDIRECT("r3c"&amp;MATCH($AW43,AC$2:AU$2,0)+28,FALSE):INDIRECT("r1002c"&amp;MATCH($AW43,AC$2:AU$2,0)+28,FALSE)),0),IF(AW43="Üüritav pind kokku",SUM($BB$2:BB42),""))</f>
        <v/>
      </c>
      <c r="BC43" s="36" t="str">
        <f t="shared" si="7"/>
        <v/>
      </c>
      <c r="BD43" s="46" t="str">
        <f t="shared" ca="1" si="8"/>
        <v/>
      </c>
      <c r="BF43" s="37"/>
      <c r="BG43" s="37"/>
    </row>
    <row r="44" spans="1:59" x14ac:dyDescent="0.25">
      <c r="A44" s="23" t="str">
        <f>IF(Eksplikatsioon!A45=0,"",Eksplikatsioon!A45)</f>
        <v>01</v>
      </c>
      <c r="B44" s="61">
        <f>IF(Eksplikatsioon!B45=0,"",Eksplikatsioon!B45)</f>
        <v>42</v>
      </c>
      <c r="C44" s="23" t="str">
        <f>IF(Eksplikatsioon!C45=0,"",Eksplikatsioon!C45)</f>
        <v>ÜÜRITAV PIND</v>
      </c>
      <c r="D44" s="23" t="str">
        <f>IF(Eksplikatsioon!D45=0,"",Eksplikatsioon!D45)</f>
        <v>Kabinet/Büroo</v>
      </c>
      <c r="E44" s="59">
        <f>IF(Eksplikatsioon!F45=0,"",Eksplikatsioon!F45)</f>
        <v>14.5</v>
      </c>
      <c r="F44" s="23" t="str">
        <f>IF(Eksplikatsioon!H45=0,"",Eksplikatsioon!H45)</f>
        <v/>
      </c>
      <c r="G44" s="23" t="str">
        <f>IF(Eksplikatsioon!J45=0,"",Eksplikatsioon!J45)</f>
        <v>Ainukasutuses pind</v>
      </c>
      <c r="H44" s="23" t="str">
        <f>IF(Eksplikatsioon!K45=0,"",Eksplikatsioon!K45)</f>
        <v>SA Lääne-Viru Arenduskeskus</v>
      </c>
      <c r="I44" s="23" t="str">
        <f>IF(Eksplikatsioon!L45=0,"",Eksplikatsioon!L45)</f>
        <v>RAKVKREUTZWAL_03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8" t="str">
        <f t="shared" si="5"/>
        <v/>
      </c>
      <c r="AX44" s="38" t="str">
        <f t="shared" si="6"/>
        <v/>
      </c>
      <c r="AY44" s="36" t="str">
        <f>IF(BF44&lt;&gt;"",IF(SUMIFS(E:E,H:H,AW44,G:G,"Ainukasutuses pind",C:C,"ÜÜRITAV PIND")=0,0,SUMIFS(E:E,H:H,AW44,G:G,"Ainukasutuses pind",C:C,"ÜÜRITAV PIND")),IF(AW44="Aktiivne vakantsus",SUMIFS(E:E,C:C,"üüritav pind",G:G,"ainukasutuses pind")-SUM($AY$2:AY43),IF(AW44="Üüritav pind kokku",SUM($AY$2:AY43),"")))</f>
        <v/>
      </c>
      <c r="AZ44" s="36"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6"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6" t="str">
        <f ca="1">IF(OR(BF44&lt;&gt;"",AW44="Aktiivne vakantsus"),IFERROR(SUM(INDIRECT("r3c"&amp;MATCH($AW44,AC$2:AU$2,0)+28,FALSE):INDIRECT("r1002c"&amp;MATCH($AW44,AC$2:AU$2,0)+28,FALSE)),0),IF(AW44="Üüritav pind kokku",SUM($BB$2:BB43),""))</f>
        <v/>
      </c>
      <c r="BC44" s="36" t="str">
        <f t="shared" si="7"/>
        <v/>
      </c>
      <c r="BD44" s="46" t="str">
        <f t="shared" ca="1" si="8"/>
        <v/>
      </c>
      <c r="BF44" s="37"/>
      <c r="BG44" s="37"/>
    </row>
    <row r="45" spans="1:59" x14ac:dyDescent="0.25">
      <c r="A45" s="23" t="str">
        <f>IF(Eksplikatsioon!A46=0,"",Eksplikatsioon!A46)</f>
        <v>01</v>
      </c>
      <c r="B45" s="61">
        <f>IF(Eksplikatsioon!B46=0,"",Eksplikatsioon!B46)</f>
        <v>43</v>
      </c>
      <c r="C45" s="23" t="str">
        <f>IF(Eksplikatsioon!C46=0,"",Eksplikatsioon!C46)</f>
        <v>VERTIKAALSETE ÜHENDUSTEEDE PIND</v>
      </c>
      <c r="D45" s="23" t="str">
        <f>IF(Eksplikatsioon!D46=0,"",Eksplikatsioon!D46)</f>
        <v>Trepp/Trepikoda</v>
      </c>
      <c r="E45" s="59">
        <f>IF(Eksplikatsioon!F46=0,"",Eksplikatsioon!F46)</f>
        <v>12.3</v>
      </c>
      <c r="F45" s="23" t="str">
        <f>IF(Eksplikatsioon!H46=0,"",Eksplikatsioon!H46)</f>
        <v/>
      </c>
      <c r="G45" s="23" t="str">
        <f>IF(Eksplikatsioon!J46=0,"",Eksplikatsioon!J46)</f>
        <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8" t="str">
        <f t="shared" si="5"/>
        <v/>
      </c>
      <c r="AX45" s="38" t="str">
        <f t="shared" si="6"/>
        <v/>
      </c>
      <c r="AY45" s="36" t="str">
        <f>IF(BF45&lt;&gt;"",IF(SUMIFS(E:E,H:H,AW45,G:G,"Ainukasutuses pind",C:C,"ÜÜRITAV PIND")=0,0,SUMIFS(E:E,H:H,AW45,G:G,"Ainukasutuses pind",C:C,"ÜÜRITAV PIND")),IF(AW45="Aktiivne vakantsus",SUMIFS(E:E,C:C,"üüritav pind",G:G,"ainukasutuses pind")-SUM($AY$2:AY44),IF(AW45="Üüritav pind kokku",SUM($AY$2:AY44),"")))</f>
        <v/>
      </c>
      <c r="AZ45" s="36"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6"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6" t="str">
        <f ca="1">IF(OR(BF45&lt;&gt;"",AW45="Aktiivne vakantsus"),IFERROR(SUM(INDIRECT("r3c"&amp;MATCH($AW45,AC$2:AU$2,0)+28,FALSE):INDIRECT("r1002c"&amp;MATCH($AW45,AC$2:AU$2,0)+28,FALSE)),0),IF(AW45="Üüritav pind kokku",SUM($BB$2:BB44),""))</f>
        <v/>
      </c>
      <c r="BC45" s="36" t="str">
        <f t="shared" si="7"/>
        <v/>
      </c>
      <c r="BD45" s="46" t="str">
        <f t="shared" ca="1" si="8"/>
        <v/>
      </c>
      <c r="BF45" s="37"/>
      <c r="BG45" s="37"/>
    </row>
    <row r="46" spans="1:59" x14ac:dyDescent="0.25">
      <c r="A46" s="23" t="str">
        <f>IF(Eksplikatsioon!A47=0,"",Eksplikatsioon!A47)</f>
        <v>01</v>
      </c>
      <c r="B46" s="61">
        <f>IF(Eksplikatsioon!B47=0,"",Eksplikatsioon!B47)</f>
        <v>44</v>
      </c>
      <c r="C46" s="23" t="str">
        <f>IF(Eksplikatsioon!C47=0,"",Eksplikatsioon!C47)</f>
        <v>ÜÜRITAV PIND</v>
      </c>
      <c r="D46" s="23" t="str">
        <f>IF(Eksplikatsioon!D47=0,"",Eksplikatsioon!D47)</f>
        <v>Koridor</v>
      </c>
      <c r="E46" s="59">
        <f>IF(Eksplikatsioon!F47=0,"",Eksplikatsioon!F47)</f>
        <v>21.1</v>
      </c>
      <c r="F46" s="23" t="str">
        <f>IF(Eksplikatsioon!H47=0,"",Eksplikatsioon!H47)</f>
        <v/>
      </c>
      <c r="G46" s="23" t="str">
        <f>IF(Eksplikatsioon!J47=0,"",Eksplikatsioon!J47)</f>
        <v>Ühiskasutuses korruse pind</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8" t="str">
        <f t="shared" si="5"/>
        <v/>
      </c>
      <c r="AX46" s="38" t="str">
        <f t="shared" si="6"/>
        <v/>
      </c>
      <c r="AY46" s="36" t="str">
        <f>IF(BF46&lt;&gt;"",IF(SUMIFS(E:E,H:H,AW46,G:G,"Ainukasutuses pind",C:C,"ÜÜRITAV PIND")=0,0,SUMIFS(E:E,H:H,AW46,G:G,"Ainukasutuses pind",C:C,"ÜÜRITAV PIND")),IF(AW46="Aktiivne vakantsus",SUMIFS(E:E,C:C,"üüritav pind",G:G,"ainukasutuses pind")-SUM($AY$2:AY45),IF(AW46="Üüritav pind kokku",SUM($AY$2:AY45),"")))</f>
        <v/>
      </c>
      <c r="AZ46" s="36"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6"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6" t="str">
        <f ca="1">IF(OR(BF46&lt;&gt;"",AW46="Aktiivne vakantsus"),IFERROR(SUM(INDIRECT("r3c"&amp;MATCH($AW46,AC$2:AU$2,0)+28,FALSE):INDIRECT("r1002c"&amp;MATCH($AW46,AC$2:AU$2,0)+28,FALSE)),0),IF(AW46="Üüritav pind kokku",SUM($BB$2:BB45),""))</f>
        <v/>
      </c>
      <c r="BC46" s="36" t="str">
        <f t="shared" si="7"/>
        <v/>
      </c>
      <c r="BD46" s="46" t="str">
        <f t="shared" ca="1" si="8"/>
        <v/>
      </c>
      <c r="BF46" s="37"/>
      <c r="BG46" s="37"/>
    </row>
    <row r="47" spans="1:59" x14ac:dyDescent="0.25">
      <c r="A47" s="23" t="str">
        <f>IF(Eksplikatsioon!A48=0,"",Eksplikatsioon!A48)</f>
        <v>01</v>
      </c>
      <c r="B47" s="61">
        <f>IF(Eksplikatsioon!B48=0,"",Eksplikatsioon!B48)</f>
        <v>45</v>
      </c>
      <c r="C47" s="23" t="str">
        <f>IF(Eksplikatsioon!C48=0,"",Eksplikatsioon!C48)</f>
        <v>ÜÜRITAV PIND</v>
      </c>
      <c r="D47" s="23" t="str">
        <f>IF(Eksplikatsioon!D48=0,"",Eksplikatsioon!D48)</f>
        <v>Kabinet/Büroo</v>
      </c>
      <c r="E47" s="59">
        <f>IF(Eksplikatsioon!F48=0,"",Eksplikatsioon!F48)</f>
        <v>39.1</v>
      </c>
      <c r="F47" s="23" t="str">
        <f>IF(Eksplikatsioon!H48=0,"",Eksplikatsioon!H48)</f>
        <v/>
      </c>
      <c r="G47" s="23" t="str">
        <f>IF(Eksplikatsioon!J48=0,"",Eksplikatsioon!J48)</f>
        <v>Ainukasutuses pind</v>
      </c>
      <c r="H47" s="23" t="str">
        <f>IF(Eksplikatsioon!K48=0,"",Eksplikatsioon!K48)</f>
        <v>Rahandusministeerium</v>
      </c>
      <c r="I47" s="23" t="str">
        <f>IF(Eksplikatsioon!L48=0,"",Eksplikatsioon!L48)</f>
        <v>RAKVKREUTZWAL_14</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8" t="str">
        <f t="shared" si="5"/>
        <v/>
      </c>
      <c r="AX47" s="38" t="str">
        <f t="shared" si="6"/>
        <v/>
      </c>
      <c r="AY47" s="36" t="str">
        <f>IF(BF47&lt;&gt;"",IF(SUMIFS(E:E,H:H,AW47,G:G,"Ainukasutuses pind",C:C,"ÜÜRITAV PIND")=0,0,SUMIFS(E:E,H:H,AW47,G:G,"Ainukasutuses pind",C:C,"ÜÜRITAV PIND")),IF(AW47="Aktiivne vakantsus",SUMIFS(E:E,C:C,"üüritav pind",G:G,"ainukasutuses pind")-SUM($AY$2:AY46),IF(AW47="Üüritav pind kokku",SUM($AY$2:AY46),"")))</f>
        <v/>
      </c>
      <c r="AZ47" s="36"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6"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6" t="str">
        <f ca="1">IF(OR(BF47&lt;&gt;"",AW47="Aktiivne vakantsus"),IFERROR(SUM(INDIRECT("r3c"&amp;MATCH($AW47,AC$2:AU$2,0)+28,FALSE):INDIRECT("r1002c"&amp;MATCH($AW47,AC$2:AU$2,0)+28,FALSE)),0),IF(AW47="Üüritav pind kokku",SUM($BB$2:BB46),""))</f>
        <v/>
      </c>
      <c r="BC47" s="36" t="str">
        <f t="shared" si="7"/>
        <v/>
      </c>
      <c r="BD47" s="46" t="str">
        <f t="shared" ca="1" si="8"/>
        <v/>
      </c>
      <c r="BF47" s="37"/>
      <c r="BG47" s="37"/>
    </row>
    <row r="48" spans="1:59" x14ac:dyDescent="0.25">
      <c r="A48" s="23" t="str">
        <f>IF(Eksplikatsioon!A49=0,"",Eksplikatsioon!A49)</f>
        <v>01</v>
      </c>
      <c r="B48" s="61">
        <f>IF(Eksplikatsioon!B49=0,"",Eksplikatsioon!B49)</f>
        <v>46</v>
      </c>
      <c r="C48" s="23" t="str">
        <f>IF(Eksplikatsioon!C49=0,"",Eksplikatsioon!C49)</f>
        <v>ÜÜRITAV PIND</v>
      </c>
      <c r="D48" s="23" t="str">
        <f>IF(Eksplikatsioon!D49=0,"",Eksplikatsioon!D49)</f>
        <v>Kabinet/Büroo</v>
      </c>
      <c r="E48" s="59">
        <f>IF(Eksplikatsioon!F49=0,"",Eksplikatsioon!F49)</f>
        <v>21</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8" t="str">
        <f t="shared" si="5"/>
        <v/>
      </c>
      <c r="AX48" s="38" t="str">
        <f t="shared" si="6"/>
        <v/>
      </c>
      <c r="AY48" s="36" t="str">
        <f>IF(BF48&lt;&gt;"",IF(SUMIFS(E:E,H:H,AW48,G:G,"Ainukasutuses pind",C:C,"ÜÜRITAV PIND")=0,0,SUMIFS(E:E,H:H,AW48,G:G,"Ainukasutuses pind",C:C,"ÜÜRITAV PIND")),IF(AW48="Aktiivne vakantsus",SUMIFS(E:E,C:C,"üüritav pind",G:G,"ainukasutuses pind")-SUM($AY$2:AY47),IF(AW48="Üüritav pind kokku",SUM($AY$2:AY47),"")))</f>
        <v/>
      </c>
      <c r="AZ48" s="36"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6"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6" t="str">
        <f ca="1">IF(OR(BF48&lt;&gt;"",AW48="Aktiivne vakantsus"),IFERROR(SUM(INDIRECT("r3c"&amp;MATCH($AW48,AC$2:AU$2,0)+28,FALSE):INDIRECT("r1002c"&amp;MATCH($AW48,AC$2:AU$2,0)+28,FALSE)),0),IF(AW48="Üüritav pind kokku",SUM($BB$2:BB47),""))</f>
        <v/>
      </c>
      <c r="BC48" s="36" t="str">
        <f t="shared" si="7"/>
        <v/>
      </c>
      <c r="BD48" s="46" t="str">
        <f t="shared" ca="1" si="8"/>
        <v/>
      </c>
      <c r="BF48" s="37"/>
      <c r="BG48" s="37"/>
    </row>
    <row r="49" spans="1:59" x14ac:dyDescent="0.25">
      <c r="A49" s="23" t="str">
        <f>IF(Eksplikatsioon!A50=0,"",Eksplikatsioon!A50)</f>
        <v>01</v>
      </c>
      <c r="B49" s="61">
        <f>IF(Eksplikatsioon!B50=0,"",Eksplikatsioon!B50)</f>
        <v>47</v>
      </c>
      <c r="C49" s="23" t="str">
        <f>IF(Eksplikatsioon!C50=0,"",Eksplikatsioon!C50)</f>
        <v>ÜÜRITAV PIND</v>
      </c>
      <c r="D49" s="23" t="str">
        <f>IF(Eksplikatsioon!D50=0,"",Eksplikatsioon!D50)</f>
        <v>Kabinet/Büroo</v>
      </c>
      <c r="E49" s="59">
        <f>IF(Eksplikatsioon!F50=0,"",Eksplikatsioon!F50)</f>
        <v>14.9</v>
      </c>
      <c r="F49" s="23" t="str">
        <f>IF(Eksplikatsioon!H50=0,"",Eksplikatsioon!H50)</f>
        <v/>
      </c>
      <c r="G49" s="23" t="str">
        <f>IF(Eksplikatsioon!J50=0,"",Eksplikatsioon!J50)</f>
        <v>Ühiskasutuses muu pind (korrus)</v>
      </c>
      <c r="H49" s="23" t="str">
        <f>IF(Eksplikatsioon!K50=0,"",Eksplikatsioon!K50)</f>
        <v/>
      </c>
      <c r="I49" s="23" t="str">
        <f>IF(Eksplikatsioon!L50=0,"",Eksplikatsioon!L50)</f>
        <v/>
      </c>
      <c r="J49" s="31">
        <f ca="1">IFERROR(IF($G49=Tabelid!$L$6,Eksplikatsioon!O50/SUM(Eksplikatsioon!$O50:'Eksplikatsioon'!$AG50),IF($G49=Tabelid!$L$4,IFERROR(SUMIFS($E:$E,$G:$G,Tabelid!$L$1,$C:$C,Tabelid!$J$4,$H:$H,J$2,$A:$A,$A49)/SUMIFS($E:$E,$G:$G,Tabelid!$L$1,$C:$C,Tabelid!$J$4,$A:$A,$A49),0),IF($G49=Tabelid!$L$5,IFERROR(SUMIFS($E:$E,$G:$G,Tabelid!$L$1,$C:$C,Tabelid!$J$4,$H:$H,J$2)/SUMIFS($E:$E,$G:$G,Tabelid!$L$1,$C:$C,Tabelid!$J$4),0),""))),"")</f>
        <v>0.2375984671066638</v>
      </c>
      <c r="K49" s="31">
        <f ca="1">IFERROR(IF($G49=Tabelid!$L$6,Eksplikatsioon!P50/SUM(Eksplikatsioon!$O50:'Eksplikatsioon'!$AG50),IF($G49=Tabelid!$L$4,IFERROR(SUMIFS($E:$E,$G:$G,Tabelid!$L$1,$C:$C,Tabelid!$J$4,$H:$H,K$2,$A:$A,$A49)/SUMIFS($E:$E,$G:$G,Tabelid!$L$1,$C:$C,Tabelid!$J$4,$A:$A,$A49),0),IF($G49=Tabelid!$L$5,IFERROR(SUMIFS($E:$E,$G:$G,Tabelid!$L$1,$C:$C,Tabelid!$J$4,$H:$H,K$2)/SUMIFS($E:$E,$G:$G,Tabelid!$L$1,$C:$C,Tabelid!$J$4),0),""))),"")</f>
        <v>0</v>
      </c>
      <c r="L49" s="31">
        <f ca="1">IFERROR(IF($G49=Tabelid!$L$6,Eksplikatsioon!Q50/SUM(Eksplikatsioon!$O50:'Eksplikatsioon'!$AG50),IF($G49=Tabelid!$L$4,IFERROR(SUMIFS($E:$E,$G:$G,Tabelid!$L$1,$C:$C,Tabelid!$J$4,$H:$H,L$2,$A:$A,$A49)/SUMIFS($E:$E,$G:$G,Tabelid!$L$1,$C:$C,Tabelid!$J$4,$A:$A,$A49),0),IF($G49=Tabelid!$L$5,IFERROR(SUMIFS($E:$E,$G:$G,Tabelid!$L$1,$C:$C,Tabelid!$J$4,$H:$H,L$2)/SUMIFS($E:$E,$G:$G,Tabelid!$L$1,$C:$C,Tabelid!$J$4),0),""))),"")</f>
        <v>4.8115818607621888E-2</v>
      </c>
      <c r="M49" s="31">
        <f ca="1">IFERROR(IF($G49=Tabelid!$L$6,Eksplikatsioon!R50/SUM(Eksplikatsioon!$O50:'Eksplikatsioon'!$AG50),IF($G49=Tabelid!$L$4,IFERROR(SUMIFS($E:$E,$G:$G,Tabelid!$L$1,$C:$C,Tabelid!$J$4,$H:$H,M$2,$A:$A,$A49)/SUMIFS($E:$E,$G:$G,Tabelid!$L$1,$C:$C,Tabelid!$J$4,$A:$A,$A49),0),IF($G49=Tabelid!$L$5,IFERROR(SUMIFS($E:$E,$G:$G,Tabelid!$L$1,$C:$C,Tabelid!$J$4,$H:$H,M$2)/SUMIFS($E:$E,$G:$G,Tabelid!$L$1,$C:$C,Tabelid!$J$4),0),""))),"")</f>
        <v>5.42899723227592E-2</v>
      </c>
      <c r="N49" s="31">
        <f ca="1">IFERROR(IF($G49=Tabelid!$L$6,Eksplikatsioon!S50/SUM(Eksplikatsioon!$O50:'Eksplikatsioon'!$AG50),IF($G49=Tabelid!$L$4,IFERROR(SUMIFS($E:$E,$G:$G,Tabelid!$L$1,$C:$C,Tabelid!$J$4,$H:$H,N$2,$A:$A,$A49)/SUMIFS($E:$E,$G:$G,Tabelid!$L$1,$C:$C,Tabelid!$J$4,$A:$A,$A49),0),IF($G49=Tabelid!$L$5,IFERROR(SUMIFS($E:$E,$G:$G,Tabelid!$L$1,$C:$C,Tabelid!$J$4,$H:$H,N$2)/SUMIFS($E:$E,$G:$G,Tabelid!$L$1,$C:$C,Tabelid!$J$4),0),""))),"")</f>
        <v>0</v>
      </c>
      <c r="O49" s="31">
        <f ca="1">IFERROR(IF($G49=Tabelid!$L$6,Eksplikatsioon!T50/SUM(Eksplikatsioon!$O50:'Eksplikatsioon'!$AG50),IF($G49=Tabelid!$L$4,IFERROR(SUMIFS($E:$E,$G:$G,Tabelid!$L$1,$C:$C,Tabelid!$J$4,$H:$H,O$2,$A:$A,$A49)/SUMIFS($E:$E,$G:$G,Tabelid!$L$1,$C:$C,Tabelid!$J$4,$A:$A,$A49),0),IF($G49=Tabelid!$L$5,IFERROR(SUMIFS($E:$E,$G:$G,Tabelid!$L$1,$C:$C,Tabelid!$J$4,$H:$H,O$2)/SUMIFS($E:$E,$G:$G,Tabelid!$L$1,$C:$C,Tabelid!$J$4),0),""))),"")</f>
        <v>0.16542473919523096</v>
      </c>
      <c r="P49" s="31">
        <f ca="1">IFERROR(IF($G49=Tabelid!$L$6,Eksplikatsioon!U50/SUM(Eksplikatsioon!$O50:'Eksplikatsioon'!$AG50),IF($G49=Tabelid!$L$4,IFERROR(SUMIFS($E:$E,$G:$G,Tabelid!$L$1,$C:$C,Tabelid!$J$4,$H:$H,P$2,$A:$A,$A49)/SUMIFS($E:$E,$G:$G,Tabelid!$L$1,$C:$C,Tabelid!$J$4,$A:$A,$A49),0),IF($G49=Tabelid!$L$5,IFERROR(SUMIFS($E:$E,$G:$G,Tabelid!$L$1,$C:$C,Tabelid!$J$4,$H:$H,P$2)/SUMIFS($E:$E,$G:$G,Tabelid!$L$1,$C:$C,Tabelid!$J$4),0),""))),"")</f>
        <v>0.21119863742814557</v>
      </c>
      <c r="Q49" s="31">
        <f ca="1">IFERROR(IF($G49=Tabelid!$L$6,Eksplikatsioon!V50/SUM(Eksplikatsioon!$O50:'Eksplikatsioon'!$AG50),IF($G49=Tabelid!$L$4,IFERROR(SUMIFS($E:$E,$G:$G,Tabelid!$L$1,$C:$C,Tabelid!$J$4,$H:$H,Q$2,$A:$A,$A49)/SUMIFS($E:$E,$G:$G,Tabelid!$L$1,$C:$C,Tabelid!$J$4,$A:$A,$A49),0),IF($G49=Tabelid!$L$5,IFERROR(SUMIFS($E:$E,$G:$G,Tabelid!$L$1,$C:$C,Tabelid!$J$4,$H:$H,Q$2)/SUMIFS($E:$E,$G:$G,Tabelid!$L$1,$C:$C,Tabelid!$J$4),0),""))),"")</f>
        <v>3.1296572280178833E-2</v>
      </c>
      <c r="R49" s="31">
        <f ca="1">IFERROR(IF($G49=Tabelid!$L$6,Eksplikatsioon!W50/SUM(Eksplikatsioon!$O50:'Eksplikatsioon'!$AG50),IF($G49=Tabelid!$L$4,IFERROR(SUMIFS($E:$E,$G:$G,Tabelid!$L$1,$C:$C,Tabelid!$J$4,$H:$H,R$2,$A:$A,$A49)/SUMIFS($E:$E,$G:$G,Tabelid!$L$1,$C:$C,Tabelid!$J$4,$A:$A,$A49),0),IF($G49=Tabelid!$L$5,IFERROR(SUMIFS($E:$E,$G:$G,Tabelid!$L$1,$C:$C,Tabelid!$J$4,$H:$H,R$2)/SUMIFS($E:$E,$G:$G,Tabelid!$L$1,$C:$C,Tabelid!$J$4),0),""))),"")</f>
        <v>5.9399616776665949E-2</v>
      </c>
      <c r="S49" s="31">
        <f ca="1">IFERROR(IF($G49=Tabelid!$L$6,Eksplikatsioon!X50/SUM(Eksplikatsioon!$O50:'Eksplikatsioon'!$AG50),IF($G49=Tabelid!$L$4,IFERROR(SUMIFS($E:$E,$G:$G,Tabelid!$L$1,$C:$C,Tabelid!$J$4,$H:$H,S$2,$A:$A,$A49)/SUMIFS($E:$E,$G:$G,Tabelid!$L$1,$C:$C,Tabelid!$J$4,$A:$A,$A49),0),IF($G49=Tabelid!$L$5,IFERROR(SUMIFS($E:$E,$G:$G,Tabelid!$L$1,$C:$C,Tabelid!$J$4,$H:$H,S$2)/SUMIFS($E:$E,$G:$G,Tabelid!$L$1,$C:$C,Tabelid!$J$4),0),""))),"")</f>
        <v>0.19267617628273365</v>
      </c>
      <c r="T49" s="31">
        <f ca="1">IFERROR(IF($G49=Tabelid!$L$6,Eksplikatsioon!Y50/SUM(Eksplikatsioon!$O50:'Eksplikatsioon'!$AG50),IF($G49=Tabelid!$L$4,IFERROR(SUMIFS($E:$E,$G:$G,Tabelid!$L$1,$C:$C,Tabelid!$J$4,$H:$H,T$2,$A:$A,$A49)/SUMIFS($E:$E,$G:$G,Tabelid!$L$1,$C:$C,Tabelid!$J$4,$A:$A,$A49),0),IF($G49=Tabelid!$L$5,IFERROR(SUMIFS($E:$E,$G:$G,Tabelid!$L$1,$C:$C,Tabelid!$J$4,$H:$H,T$2)/SUMIFS($E:$E,$G:$G,Tabelid!$L$1,$C:$C,Tabelid!$J$4),0),""))),"")</f>
        <v>0</v>
      </c>
      <c r="U49" s="31">
        <f ca="1">IFERROR(IF($G49=Tabelid!$L$6,Eksplikatsioon!Z50/SUM(Eksplikatsioon!$O50:'Eksplikatsioon'!$AG50),IF($G49=Tabelid!$L$4,IFERROR(SUMIFS($E:$E,$G:$G,Tabelid!$L$1,$C:$C,Tabelid!$J$4,$H:$H,U$2,$A:$A,$A49)/SUMIFS($E:$E,$G:$G,Tabelid!$L$1,$C:$C,Tabelid!$J$4,$A:$A,$A49),0),IF($G49=Tabelid!$L$5,IFERROR(SUMIFS($E:$E,$G:$G,Tabelid!$L$1,$C:$C,Tabelid!$J$4,$H:$H,U$2)/SUMIFS($E:$E,$G:$G,Tabelid!$L$1,$C:$C,Tabelid!$J$4),0),""))),"")</f>
        <v>0</v>
      </c>
      <c r="V49" s="31">
        <f ca="1">IFERROR(IF($G49=Tabelid!$L$6,Eksplikatsioon!AA50/SUM(Eksplikatsioon!$O50:'Eksplikatsioon'!$AG50),IF($G49=Tabelid!$L$4,IFERROR(SUMIFS($E:$E,$G:$G,Tabelid!$L$1,$C:$C,Tabelid!$J$4,$H:$H,V$2,$A:$A,$A49)/SUMIFS($E:$E,$G:$G,Tabelid!$L$1,$C:$C,Tabelid!$J$4,$A:$A,$A49),0),IF($G49=Tabelid!$L$5,IFERROR(SUMIFS($E:$E,$G:$G,Tabelid!$L$1,$C:$C,Tabelid!$J$4,$H:$H,V$2)/SUMIFS($E:$E,$G:$G,Tabelid!$L$1,$C:$C,Tabelid!$J$4),0),""))),"")</f>
        <v>0</v>
      </c>
      <c r="W49" s="31">
        <f ca="1">IFERROR(IF($G49=Tabelid!$L$6,Eksplikatsioon!AB50/SUM(Eksplikatsioon!$O50:'Eksplikatsioon'!$AG50),IF($G49=Tabelid!$L$4,IFERROR(SUMIFS($E:$E,$G:$G,Tabelid!$L$1,$C:$C,Tabelid!$J$4,$H:$H,W$2,$A:$A,$A49)/SUMIFS($E:$E,$G:$G,Tabelid!$L$1,$C:$C,Tabelid!$J$4,$A:$A,$A49),0),IF($G49=Tabelid!$L$5,IFERROR(SUMIFS($E:$E,$G:$G,Tabelid!$L$1,$C:$C,Tabelid!$J$4,$H:$H,W$2)/SUMIFS($E:$E,$G:$G,Tabelid!$L$1,$C:$C,Tabelid!$J$4),0),""))),"")</f>
        <v>0</v>
      </c>
      <c r="X49" s="31">
        <f ca="1">IFERROR(IF($G49=Tabelid!$L$6,Eksplikatsioon!AC50/SUM(Eksplikatsioon!$O50:'Eksplikatsioon'!$AG50),IF($G49=Tabelid!$L$4,IFERROR(SUMIFS($E:$E,$G:$G,Tabelid!$L$1,$C:$C,Tabelid!$J$4,$H:$H,X$2,$A:$A,$A49)/SUMIFS($E:$E,$G:$G,Tabelid!$L$1,$C:$C,Tabelid!$J$4,$A:$A,$A49),0),IF($G49=Tabelid!$L$5,IFERROR(SUMIFS($E:$E,$G:$G,Tabelid!$L$1,$C:$C,Tabelid!$J$4,$H:$H,X$2)/SUMIFS($E:$E,$G:$G,Tabelid!$L$1,$C:$C,Tabelid!$J$4),0),""))),"")</f>
        <v>0</v>
      </c>
      <c r="Y49" s="31">
        <f ca="1">IFERROR(IF($G49=Tabelid!$L$6,Eksplikatsioon!AD50/SUM(Eksplikatsioon!$O50:'Eksplikatsioon'!$AG50),IF($G49=Tabelid!$L$4,IFERROR(SUMIFS($E:$E,$G:$G,Tabelid!$L$1,$C:$C,Tabelid!$J$4,$H:$H,Y$2,$A:$A,$A49)/SUMIFS($E:$E,$G:$G,Tabelid!$L$1,$C:$C,Tabelid!$J$4,$A:$A,$A49),0),IF($G49=Tabelid!$L$5,IFERROR(SUMIFS($E:$E,$G:$G,Tabelid!$L$1,$C:$C,Tabelid!$J$4,$H:$H,Y$2)/SUMIFS($E:$E,$G:$G,Tabelid!$L$1,$C:$C,Tabelid!$J$4),0),""))),"")</f>
        <v>0</v>
      </c>
      <c r="Z49" s="31">
        <f ca="1">IFERROR(IF($G49=Tabelid!$L$6,Eksplikatsioon!AE50/SUM(Eksplikatsioon!$O50:'Eksplikatsioon'!$AG50),IF($G49=Tabelid!$L$4,IFERROR(SUMIFS($E:$E,$G:$G,Tabelid!$L$1,$C:$C,Tabelid!$J$4,$H:$H,Z$2,$A:$A,$A49)/SUMIFS($E:$E,$G:$G,Tabelid!$L$1,$C:$C,Tabelid!$J$4,$A:$A,$A49),0),IF($G49=Tabelid!$L$5,IFERROR(SUMIFS($E:$E,$G:$G,Tabelid!$L$1,$C:$C,Tabelid!$J$4,$H:$H,Z$2)/SUMIFS($E:$E,$G:$G,Tabelid!$L$1,$C:$C,Tabelid!$J$4),0),""))),"")</f>
        <v>0</v>
      </c>
      <c r="AA49" s="31">
        <f ca="1">IFERROR(IF($G49=Tabelid!$L$6,Eksplikatsioon!AF50/SUM(Eksplikatsioon!$O50:'Eksplikatsioon'!$AG50),IF($G49=Tabelid!$L$4,IFERROR(SUMIFS($E:$E,$G:$G,Tabelid!$L$1,$C:$C,Tabelid!$J$4,$H:$H,AA$2,$A:$A,$A49)/SUMIFS($E:$E,$G:$G,Tabelid!$L$1,$C:$C,Tabelid!$J$4,$A:$A,$A49),0),IF($G49=Tabelid!$L$5,IFERROR(SUMIFS($E:$E,$G:$G,Tabelid!$L$1,$C:$C,Tabelid!$J$4,$H:$H,AA$2)/SUMIFS($E:$E,$G:$G,Tabelid!$L$1,$C:$C,Tabelid!$J$4),0),""))),"")</f>
        <v>0</v>
      </c>
      <c r="AB49" s="31">
        <f ca="1">IFERROR(IF($G49=Tabelid!$L$6,Eksplikatsioon!AG50/SUM(Eksplikatsioon!$O50:'Eksplikatsioon'!$AG50),IF($G49=Tabelid!$L$4,IFERROR(SUMIFS($E:$E,$G:$G,Tabelid!$L$1,$C:$C,Tabelid!$J$4,$H:$H,AB$2,$A:$A,$A49)/SUMIFS($E:$E,$G:$G,Tabelid!$L$1,$C:$C,Tabelid!$J$4,$A:$A,$A49),0),IF($G49=Tabelid!$L$5,IFERROR(SUMIFS($E:$E,$G:$G,Tabelid!$L$1,$C:$C,Tabelid!$J$4,$H:$H,AB$2)/SUMIFS($E:$E,$G:$G,Tabelid!$L$1,$C:$C,Tabelid!$J$4),0),""))),"")</f>
        <v>0</v>
      </c>
      <c r="AC49" s="31">
        <f ca="1">IFERROR(IF($G49=Tabelid!$L$6,$E49*J49,IFERROR($E49*J49/SUM($J49:$AB49)*(Eksplikatsioon!O50)/SUMPRODUCT($J49:$AB49,Eksplikatsioon!$O50:$AG50),"")),"")</f>
        <v>0</v>
      </c>
      <c r="AD49" s="31">
        <f ca="1">IFERROR(IF($G49=Tabelid!$L$6,$E49*K49,IFERROR($E49*K49/SUM($J49:$AB49)*(Eksplikatsioon!P50)/SUMPRODUCT($J49:$AB49,Eksplikatsioon!$O50:$AG50),"")),"")</f>
        <v>0</v>
      </c>
      <c r="AE49" s="31">
        <f ca="1">IFERROR(IF($G49=Tabelid!$L$6,$E49*L49,IFERROR($E49*L49/SUM($J49:$AB49)*(Eksplikatsioon!Q50)/SUMPRODUCT($J49:$AB49,Eksplikatsioon!$O50:$AG50),"")),"")</f>
        <v>2.3008351047676903</v>
      </c>
      <c r="AF49" s="31">
        <f ca="1">IFERROR(IF($G49=Tabelid!$L$6,$E49*M49,IFERROR($E49*M49/SUM($J49:$AB49)*(Eksplikatsioon!R50)/SUMPRODUCT($J49:$AB49,Eksplikatsioon!$O50:$AG50),"")),"")</f>
        <v>2.4999240813847567</v>
      </c>
      <c r="AG49" s="31">
        <f ca="1">IFERROR(IF($G49=Tabelid!$L$6,$E49*N49,IFERROR($E49*N49/SUM($J49:$AB49)*(Eksplikatsioon!S50)/SUMPRODUCT($J49:$AB49,Eksplikatsioon!$O50:$AG50),"")),"")</f>
        <v>0</v>
      </c>
      <c r="AH49" s="31">
        <f ca="1">IFERROR(IF($G49=Tabelid!$L$6,$E49*O49,IFERROR($E49*O49/SUM($J49:$AB49)*(Eksplikatsioon!T50)/SUMPRODUCT($J49:$AB49,Eksplikatsioon!$O50:$AG50),"")),"")</f>
        <v>0</v>
      </c>
      <c r="AI49" s="31">
        <f ca="1">IFERROR(IF($G49=Tabelid!$L$6,$E49*P49,IFERROR($E49*P49/SUM($J49:$AB49)*(Eksplikatsioon!U50)/SUMPRODUCT($J49:$AB49,Eksplikatsioon!$O50:$AG50),"")),"")</f>
        <v>10.099240813847558</v>
      </c>
      <c r="AJ49" s="31">
        <f ca="1">IFERROR(IF($G49=Tabelid!$L$6,$E49*Q49,IFERROR($E49*Q49/SUM($J49:$AB49)*(Eksplikatsioon!V50)/SUMPRODUCT($J49:$AB49,Eksplikatsioon!$O50:$AG50),"")),"")</f>
        <v>0</v>
      </c>
      <c r="AK49" s="31">
        <f ca="1">IFERROR(IF($G49=Tabelid!$L$6,$E49*R49,IFERROR($E49*R49/SUM($J49:$AB49)*(Eksplikatsioon!W50)/SUMPRODUCT($J49:$AB49,Eksplikatsioon!$O50:$AG50),"")),"")</f>
        <v>0</v>
      </c>
      <c r="AL49" s="31">
        <f ca="1">IFERROR(IF($G49=Tabelid!$L$6,$E49*S49,IFERROR($E49*S49/SUM($J49:$AB49)*(Eksplikatsioon!X50)/SUMPRODUCT($J49:$AB49,Eksplikatsioon!$O50:$AG50),"")),"")</f>
        <v>0</v>
      </c>
      <c r="AM49" s="31">
        <f ca="1">IFERROR(IF($G49=Tabelid!$L$6,$E49*T49,IFERROR($E49*T49/SUM($J49:$AB49)*(Eksplikatsioon!Y50)/SUMPRODUCT($J49:$AB49,Eksplikatsioon!$O50:$AG50),"")),"")</f>
        <v>0</v>
      </c>
      <c r="AN49" s="31">
        <f ca="1">IFERROR(IF($G49=Tabelid!$L$6,$E49*U49,IFERROR($E49*U49/SUM($J49:$AB49)*(Eksplikatsioon!Z50)/SUMPRODUCT($J49:$AB49,Eksplikatsioon!$O50:$AG50),"")),"")</f>
        <v>0</v>
      </c>
      <c r="AO49" s="31">
        <f ca="1">IFERROR(IF($G49=Tabelid!$L$6,$E49*V49,IFERROR($E49*V49/SUM($J49:$AB49)*(Eksplikatsioon!AA50)/SUMPRODUCT($J49:$AB49,Eksplikatsioon!$O50:$AG50),"")),"")</f>
        <v>0</v>
      </c>
      <c r="AP49" s="31">
        <f ca="1">IFERROR(IF($G49=Tabelid!$L$6,$E49*W49,IFERROR($E49*W49/SUM($J49:$AB49)*(Eksplikatsioon!AB50)/SUMPRODUCT($J49:$AB49,Eksplikatsioon!$O50:$AG50),"")),"")</f>
        <v>0</v>
      </c>
      <c r="AQ49" s="31">
        <f ca="1">IFERROR(IF($G49=Tabelid!$L$6,$E49*X49,IFERROR($E49*X49/SUM($J49:$AB49)*(Eksplikatsioon!AC50)/SUMPRODUCT($J49:$AB49,Eksplikatsioon!$O50:$AG50),"")),"")</f>
        <v>0</v>
      </c>
      <c r="AR49" s="31">
        <f ca="1">IFERROR(IF($G49=Tabelid!$L$6,$E49*Y49,IFERROR($E49*Y49/SUM($J49:$AB49)*(Eksplikatsioon!AD50)/SUMPRODUCT($J49:$AB49,Eksplikatsioon!$O50:$AG50),"")),"")</f>
        <v>0</v>
      </c>
      <c r="AS49" s="31">
        <f ca="1">IFERROR(IF($G49=Tabelid!$L$6,$E49*Z49,IFERROR($E49*Z49/SUM($J49:$AB49)*(Eksplikatsioon!AE50)/SUMPRODUCT($J49:$AB49,Eksplikatsioon!$O50:$AG50),"")),"")</f>
        <v>0</v>
      </c>
      <c r="AT49" s="31">
        <f ca="1">IFERROR(IF($G49=Tabelid!$L$6,$E49*AA49,IFERROR($E49*AA49/SUM($J49:$AB49)*(Eksplikatsioon!AF50)/SUMPRODUCT($J49:$AB49,Eksplikatsioon!$O50:$AG50),"")),"")</f>
        <v>0</v>
      </c>
      <c r="AU49" s="31">
        <f ca="1">IFERROR(IF($G49=Tabelid!$L$6,$E49*AB49,IFERROR($E49*AB49/SUM($J49:$AB49)*(Eksplikatsioon!AG50)/SUMPRODUCT($J49:$AB49,Eksplikatsioon!$O50:$AG50),"")),"")</f>
        <v>0</v>
      </c>
      <c r="BF49" s="37"/>
      <c r="BG49" s="37"/>
    </row>
    <row r="50" spans="1:59" x14ac:dyDescent="0.25">
      <c r="A50" s="23" t="str">
        <f>IF(Eksplikatsioon!A51=0,"",Eksplikatsioon!A51)</f>
        <v>01</v>
      </c>
      <c r="B50" s="61">
        <f>IF(Eksplikatsioon!B51=0,"",Eksplikatsioon!B51)</f>
        <v>48</v>
      </c>
      <c r="C50" s="23" t="str">
        <f>IF(Eksplikatsioon!C51=0,"",Eksplikatsioon!C51)</f>
        <v>ÜÜRITAV PIND</v>
      </c>
      <c r="D50" s="23" t="str">
        <f>IF(Eksplikatsioon!D51=0,"",Eksplikatsioon!D51)</f>
        <v>Kabinet/Büroo</v>
      </c>
      <c r="E50" s="59">
        <f>IF(Eksplikatsioon!F51=0,"",Eksplikatsioon!F51)</f>
        <v>20.100000000000001</v>
      </c>
      <c r="F50" s="23" t="str">
        <f>IF(Eksplikatsioon!H51=0,"",Eksplikatsioon!H51)</f>
        <v/>
      </c>
      <c r="G50" s="23" t="str">
        <f>IF(Eksplikatsioon!J51=0,"",Eksplikatsioon!J51)</f>
        <v>Ainukasutuses pind</v>
      </c>
      <c r="H50" s="23" t="str">
        <f>IF(Eksplikatsioon!K51=0,"",Eksplikatsioon!K51)</f>
        <v>Rahandusministeerium</v>
      </c>
      <c r="I50" s="23" t="str">
        <f>IF(Eksplikatsioon!L51=0,"",Eksplikatsioon!L51)</f>
        <v>RAKVKREUTZWAL_14</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7"/>
      <c r="BG50" s="37"/>
    </row>
    <row r="51" spans="1:59" x14ac:dyDescent="0.25">
      <c r="A51" s="23" t="str">
        <f>IF(Eksplikatsioon!A52=0,"",Eksplikatsioon!A52)</f>
        <v>01</v>
      </c>
      <c r="B51" s="61">
        <f>IF(Eksplikatsioon!B52=0,"",Eksplikatsioon!B52)</f>
        <v>49</v>
      </c>
      <c r="C51" s="23" t="str">
        <f>IF(Eksplikatsioon!C52=0,"",Eksplikatsioon!C52)</f>
        <v>ÜÜRITAV PIND</v>
      </c>
      <c r="D51" s="23" t="str">
        <f>IF(Eksplikatsioon!D52=0,"",Eksplikatsioon!D52)</f>
        <v>Kabinet/Büroo</v>
      </c>
      <c r="E51" s="59">
        <f>IF(Eksplikatsioon!F52=0,"",Eksplikatsioon!F52)</f>
        <v>21.9</v>
      </c>
      <c r="F51" s="23" t="str">
        <f>IF(Eksplikatsioon!H52=0,"",Eksplikatsioon!H52)</f>
        <v/>
      </c>
      <c r="G51" s="23" t="str">
        <f>IF(Eksplikatsioon!J52=0,"",Eksplikatsioon!J52)</f>
        <v>Ainukasutuses pind</v>
      </c>
      <c r="H51" s="23" t="str">
        <f>IF(Eksplikatsioon!K52=0,"",Eksplikatsioon!K52)</f>
        <v>Rahandusministeerium</v>
      </c>
      <c r="I51" s="23" t="str">
        <f>IF(Eksplikatsioon!L52=0,"",Eksplikatsioon!L52)</f>
        <v>RAKVKREUTZWAL_14</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1">
        <f>IF(Eksplikatsioon!B53=0,"",Eksplikatsioon!B53)</f>
        <v>50</v>
      </c>
      <c r="C52" s="23" t="str">
        <f>IF(Eksplikatsioon!C53=0,"",Eksplikatsioon!C53)</f>
        <v>ÜÜRITAV PIND</v>
      </c>
      <c r="D52" s="23" t="str">
        <f>IF(Eksplikatsioon!D53=0,"",Eksplikatsioon!D53)</f>
        <v>Server</v>
      </c>
      <c r="E52" s="59">
        <f>IF(Eksplikatsioon!F53=0,"",Eksplikatsioon!F53)</f>
        <v>2.5</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1">
        <f>IF(Eksplikatsioon!B54=0,"",Eksplikatsioon!B54)</f>
        <v>51</v>
      </c>
      <c r="C53" s="23" t="str">
        <f>IF(Eksplikatsioon!C54=0,"",Eksplikatsioon!C54)</f>
        <v>ÜÜRITAV PIND</v>
      </c>
      <c r="D53" s="23" t="str">
        <f>IF(Eksplikatsioon!D54=0,"",Eksplikatsioon!D54)</f>
        <v>Kabinet/Büroo</v>
      </c>
      <c r="E53" s="59">
        <f>IF(Eksplikatsioon!F54=0,"",Eksplikatsioon!F54)</f>
        <v>18.100000000000001</v>
      </c>
      <c r="F53" s="23" t="str">
        <f>IF(Eksplikatsioon!H54=0,"",Eksplikatsioon!H54)</f>
        <v/>
      </c>
      <c r="G53" s="23" t="str">
        <f>IF(Eksplikatsioon!J54=0,"",Eksplikatsioon!J54)</f>
        <v>Ainukasutuses pind</v>
      </c>
      <c r="H53" s="23" t="str">
        <f>IF(Eksplikatsioon!K54=0,"",Eksplikatsioon!K54)</f>
        <v>Rahandusministeerium</v>
      </c>
      <c r="I53" s="23" t="str">
        <f>IF(Eksplikatsioon!L54=0,"",Eksplikatsioon!L54)</f>
        <v>RAKVKREUTZWAL_14</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02</v>
      </c>
      <c r="B54" s="61">
        <f>IF(Eksplikatsioon!B55=0,"",Eksplikatsioon!B55)</f>
        <v>52</v>
      </c>
      <c r="C54" s="23" t="str">
        <f>IF(Eksplikatsioon!C55=0,"",Eksplikatsioon!C55)</f>
        <v>VERTIKAALSETE ÜHENDUSTEEDE PIND</v>
      </c>
      <c r="D54" s="23" t="str">
        <f>IF(Eksplikatsioon!D55=0,"",Eksplikatsioon!D55)</f>
        <v>Trepp/Trepikoda</v>
      </c>
      <c r="E54" s="59">
        <f>IF(Eksplikatsioon!F55=0,"",Eksplikatsioon!F55)</f>
        <v>10.9</v>
      </c>
      <c r="F54" s="23" t="str">
        <f>IF(Eksplikatsioon!H55=0,"",Eksplikatsioon!H55)</f>
        <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1">
        <f>IF(Eksplikatsioon!B56=0,"",Eksplikatsioon!B56)</f>
        <v>53</v>
      </c>
      <c r="C55" s="23" t="str">
        <f>IF(Eksplikatsioon!C56=0,"",Eksplikatsioon!C56)</f>
        <v>ÜÜRITAV PIND</v>
      </c>
      <c r="D55" s="23" t="str">
        <f>IF(Eksplikatsioon!D56=0,"",Eksplikatsioon!D56)</f>
        <v>Koridor</v>
      </c>
      <c r="E55" s="59">
        <f>IF(Eksplikatsioon!F56=0,"",Eksplikatsioon!F56)</f>
        <v>53.8</v>
      </c>
      <c r="F55" s="23" t="str">
        <f>IF(Eksplikatsioon!H56=0,"",Eksplikatsioon!H56)</f>
        <v/>
      </c>
      <c r="G55" s="23" t="str">
        <f>IF(Eksplikatsioon!J56=0,"",Eksplikatsioon!J56)</f>
        <v>Ühiskasutuses korruse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1">
        <f>IF(Eksplikatsioon!B57=0,"",Eksplikatsioon!B57)</f>
        <v>54</v>
      </c>
      <c r="C56" s="23" t="str">
        <f>IF(Eksplikatsioon!C57=0,"",Eksplikatsioon!C57)</f>
        <v>ÜÜRITAV PIND</v>
      </c>
      <c r="D56" s="23" t="str">
        <f>IF(Eksplikatsioon!D57=0,"",Eksplikatsioon!D57)</f>
        <v>Saal</v>
      </c>
      <c r="E56" s="59">
        <f>IF(Eksplikatsioon!F57=0,"",Eksplikatsioon!F57)</f>
        <v>88.1</v>
      </c>
      <c r="F56" s="23" t="str">
        <f>IF(Eksplikatsioon!H57=0,"",Eksplikatsioon!H57)</f>
        <v/>
      </c>
      <c r="G56" s="23" t="str">
        <f>IF(Eksplikatsioon!J57=0,"",Eksplikatsioon!J57)</f>
        <v>Ainukasutuses pind</v>
      </c>
      <c r="H56" s="23" t="str">
        <f>IF(Eksplikatsioon!K57=0,"",Eksplikatsioon!K57)</f>
        <v>Rahandusministeerium</v>
      </c>
      <c r="I56" s="23" t="str">
        <f>IF(Eksplikatsioon!L57=0,"",Eksplikatsioon!L57)</f>
        <v>RAKVKREUTZWAL_14</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1">
        <f>IF(Eksplikatsioon!B58=0,"",Eksplikatsioon!B58)</f>
        <v>55</v>
      </c>
      <c r="C57" s="23" t="str">
        <f>IF(Eksplikatsioon!C58=0,"",Eksplikatsioon!C58)</f>
        <v>ÜÜRITAV PIND</v>
      </c>
      <c r="D57" s="23" t="str">
        <f>IF(Eksplikatsioon!D58=0,"",Eksplikatsioon!D58)</f>
        <v>Puhkeruum</v>
      </c>
      <c r="E57" s="59">
        <f>IF(Eksplikatsioon!F58=0,"",Eksplikatsioon!F58)</f>
        <v>12.8</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1">
        <f>IF(Eksplikatsioon!B59=0,"",Eksplikatsioon!B59)</f>
        <v>56</v>
      </c>
      <c r="C58" s="23" t="str">
        <f>IF(Eksplikatsioon!C59=0,"",Eksplikatsioon!C59)</f>
        <v>ÜÜRITAV PIND</v>
      </c>
      <c r="D58" s="23" t="str">
        <f>IF(Eksplikatsioon!D59=0,"",Eksplikatsioon!D59)</f>
        <v>Kabinet/Büroo</v>
      </c>
      <c r="E58" s="59">
        <f>IF(Eksplikatsioon!F59=0,"",Eksplikatsioon!F59)</f>
        <v>35.700000000000003</v>
      </c>
      <c r="F58" s="23" t="str">
        <f>IF(Eksplikatsioon!H59=0,"",Eksplikatsioon!H59)</f>
        <v/>
      </c>
      <c r="G58" s="23" t="str">
        <f>IF(Eksplikatsioon!J59=0,"",Eksplikatsioon!J59)</f>
        <v>Ainukasutuses pind</v>
      </c>
      <c r="H58" s="23" t="str">
        <f>IF(Eksplikatsioon!K59=0,"",Eksplikatsioon!K59)</f>
        <v>Eesti Geoloogiateenistus</v>
      </c>
      <c r="I58" s="23" t="str">
        <f>IF(Eksplikatsioon!L59=0,"",Eksplikatsioon!L59)</f>
        <v>RAKVKREUTZWAL_13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02</v>
      </c>
      <c r="B59" s="61">
        <f>IF(Eksplikatsioon!B60=0,"",Eksplikatsioon!B60)</f>
        <v>57</v>
      </c>
      <c r="C59" s="23" t="str">
        <f>IF(Eksplikatsioon!C60=0,"",Eksplikatsioon!C60)</f>
        <v>ÜÜRITAV PIND</v>
      </c>
      <c r="D59" s="23" t="str">
        <f>IF(Eksplikatsioon!D60=0,"",Eksplikatsioon!D60)</f>
        <v>Kabinet/Büroo</v>
      </c>
      <c r="E59" s="59">
        <f>IF(Eksplikatsioon!F60=0,"",Eksplikatsioon!F60)</f>
        <v>21.2</v>
      </c>
      <c r="F59" s="23" t="str">
        <f>IF(Eksplikatsioon!H60=0,"",Eksplikatsioon!H60)</f>
        <v/>
      </c>
      <c r="G59" s="23" t="str">
        <f>IF(Eksplikatsioon!J60=0,"",Eksplikatsioon!J60)</f>
        <v>Ainukasutuses pind</v>
      </c>
      <c r="H59" s="23" t="str">
        <f>IF(Eksplikatsioon!K60=0,"",Eksplikatsioon!K60)</f>
        <v>Eesti Geoloogiateenistus</v>
      </c>
      <c r="I59" s="23" t="str">
        <f>IF(Eksplikatsioon!L60=0,"",Eksplikatsioon!L60)</f>
        <v>RAKVKREUTZWAL_13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1">
        <f>IF(Eksplikatsioon!B61=0,"",Eksplikatsioon!B61)</f>
        <v>58</v>
      </c>
      <c r="C60" s="23" t="str">
        <f>IF(Eksplikatsioon!C61=0,"",Eksplikatsioon!C61)</f>
        <v>ÜÜRITAV PIND</v>
      </c>
      <c r="D60" s="23" t="str">
        <f>IF(Eksplikatsioon!D61=0,"",Eksplikatsioon!D61)</f>
        <v>Kabinet/Büroo</v>
      </c>
      <c r="E60" s="59">
        <f>IF(Eksplikatsioon!F61=0,"",Eksplikatsioon!F61)</f>
        <v>16.5</v>
      </c>
      <c r="F60" s="23" t="str">
        <f>IF(Eksplikatsioon!H61=0,"",Eksplikatsioon!H61)</f>
        <v/>
      </c>
      <c r="G60" s="23" t="str">
        <f>IF(Eksplikatsioon!J61=0,"",Eksplikatsioon!J61)</f>
        <v>Ainukasutuses pind</v>
      </c>
      <c r="H60" s="23" t="str">
        <f>IF(Eksplikatsioon!K61=0,"",Eksplikatsioon!K61)</f>
        <v>Eesti Geoloogiateenistus</v>
      </c>
      <c r="I60" s="23" t="str">
        <f>IF(Eksplikatsioon!L61=0,"",Eksplikatsioon!L61)</f>
        <v>RAKVKREUTZWAL_13</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1">
        <f>IF(Eksplikatsioon!B62=0,"",Eksplikatsioon!B62)</f>
        <v>59</v>
      </c>
      <c r="C61" s="23" t="str">
        <f>IF(Eksplikatsioon!C62=0,"",Eksplikatsioon!C62)</f>
        <v>ÜÜRITAV PIND</v>
      </c>
      <c r="D61" s="23" t="str">
        <f>IF(Eksplikatsioon!D62=0,"",Eksplikatsioon!D62)</f>
        <v>Pesuruum</v>
      </c>
      <c r="E61" s="59">
        <f>IF(Eksplikatsioon!F62=0,"",Eksplikatsioon!F62)</f>
        <v>4.9000000000000004</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1">
        <f>IF(Eksplikatsioon!B63=0,"",Eksplikatsioon!B63)</f>
        <v>60</v>
      </c>
      <c r="C62" s="23" t="str">
        <f>IF(Eksplikatsioon!C63=0,"",Eksplikatsioon!C63)</f>
        <v>ÜÜRITAV PIND</v>
      </c>
      <c r="D62" s="23" t="str">
        <f>IF(Eksplikatsioon!D63=0,"",Eksplikatsioon!D63)</f>
        <v>WC</v>
      </c>
      <c r="E62" s="59">
        <f>IF(Eksplikatsioon!F63=0,"",Eksplikatsioon!F63)</f>
        <v>1.9</v>
      </c>
      <c r="F62" s="23" t="str">
        <f>IF(Eksplikatsioon!H63=0,"",Eksplikatsioon!H63)</f>
        <v/>
      </c>
      <c r="G62" s="23" t="str">
        <f>IF(Eksplikatsioon!J63=0,"",Eksplikatsioon!J63)</f>
        <v>Ühiskasutuses korruse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1">
        <f>IF(Eksplikatsioon!B64=0,"",Eksplikatsioon!B64)</f>
        <v>61</v>
      </c>
      <c r="C63" s="23" t="str">
        <f>IF(Eksplikatsioon!C64=0,"",Eksplikatsioon!C64)</f>
        <v>ÜÜRITAV PIND</v>
      </c>
      <c r="D63" s="23" t="str">
        <f>IF(Eksplikatsioon!D64=0,"",Eksplikatsioon!D64)</f>
        <v>Pesuruum</v>
      </c>
      <c r="E63" s="59">
        <f>IF(Eksplikatsioon!F64=0,"",Eksplikatsioon!F64)</f>
        <v>10.7</v>
      </c>
      <c r="F63" s="23" t="str">
        <f>IF(Eksplikatsioon!H64=0,"",Eksplikatsioon!H64)</f>
        <v/>
      </c>
      <c r="G63" s="23" t="str">
        <f>IF(Eksplikatsioon!J64=0,"",Eksplikatsioon!J64)</f>
        <v>Ühiskasutuses korruse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1">
        <f>IF(Eksplikatsioon!B65=0,"",Eksplikatsioon!B65)</f>
        <v>62</v>
      </c>
      <c r="C64" s="23" t="str">
        <f>IF(Eksplikatsioon!C65=0,"",Eksplikatsioon!C65)</f>
        <v>ÜÜRITAV PIND</v>
      </c>
      <c r="D64" s="23" t="str">
        <f>IF(Eksplikatsioon!D65=0,"",Eksplikatsioon!D65)</f>
        <v>WC</v>
      </c>
      <c r="E64" s="59">
        <f>IF(Eksplikatsioon!F65=0,"",Eksplikatsioon!F65)</f>
        <v>1.7</v>
      </c>
      <c r="F64" s="23" t="str">
        <f>IF(Eksplikatsioon!H65=0,"",Eksplikatsioon!H65)</f>
        <v/>
      </c>
      <c r="G64" s="23" t="str">
        <f>IF(Eksplikatsioon!J65=0,"",Eksplikatsioon!J65)</f>
        <v>Ühiskasutuses korruse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1">
        <f>IF(Eksplikatsioon!B66=0,"",Eksplikatsioon!B66)</f>
        <v>63</v>
      </c>
      <c r="C65" s="23" t="str">
        <f>IF(Eksplikatsioon!C66=0,"",Eksplikatsioon!C66)</f>
        <v>ÜÜRITAV PIND</v>
      </c>
      <c r="D65" s="23" t="str">
        <f>IF(Eksplikatsioon!D66=0,"",Eksplikatsioon!D66)</f>
        <v>WC</v>
      </c>
      <c r="E65" s="59">
        <f>IF(Eksplikatsioon!F66=0,"",Eksplikatsioon!F66)</f>
        <v>1.6</v>
      </c>
      <c r="F65" s="23" t="str">
        <f>IF(Eksplikatsioon!H66=0,"",Eksplikatsioon!H66)</f>
        <v/>
      </c>
      <c r="G65" s="23" t="str">
        <f>IF(Eksplikatsioon!J66=0,"",Eksplikatsioon!J66)</f>
        <v>Ühiskasutuses korruse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1">
        <f>IF(Eksplikatsioon!B67=0,"",Eksplikatsioon!B67)</f>
        <v>64</v>
      </c>
      <c r="C66" s="23" t="str">
        <f>IF(Eksplikatsioon!C67=0,"",Eksplikatsioon!C67)</f>
        <v>ÜÜRITAV PIND</v>
      </c>
      <c r="D66" s="23" t="str">
        <f>IF(Eksplikatsioon!D67=0,"",Eksplikatsioon!D67)</f>
        <v>Kabinet/Büroo</v>
      </c>
      <c r="E66" s="59">
        <f>IF(Eksplikatsioon!F67=0,"",Eksplikatsioon!F67)</f>
        <v>13</v>
      </c>
      <c r="F66" s="23" t="str">
        <f>IF(Eksplikatsioon!H67=0,"",Eksplikatsioon!H67)</f>
        <v/>
      </c>
      <c r="G66" s="23" t="str">
        <f>IF(Eksplikatsioon!J67=0,"",Eksplikatsioon!J67)</f>
        <v>Ainukasutuses pind</v>
      </c>
      <c r="H66" s="23" t="str">
        <f>IF(Eksplikatsioon!K67=0,"",Eksplikatsioon!K67)</f>
        <v>Eesti Geoloogiateenistus</v>
      </c>
      <c r="I66" s="23" t="str">
        <f>IF(Eksplikatsioon!L67=0,"",Eksplikatsioon!L67)</f>
        <v>RAKVKREUTZWAL_13</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1">
        <f>IF(Eksplikatsioon!B68=0,"",Eksplikatsioon!B68)</f>
        <v>65</v>
      </c>
      <c r="C67" s="23" t="str">
        <f>IF(Eksplikatsioon!C68=0,"",Eksplikatsioon!C68)</f>
        <v>ÜÜRITAV PIND</v>
      </c>
      <c r="D67" s="23" t="str">
        <f>IF(Eksplikatsioon!D68=0,"",Eksplikatsioon!D68)</f>
        <v>Kabinet/Büroo</v>
      </c>
      <c r="E67" s="59">
        <f>IF(Eksplikatsioon!F68=0,"",Eksplikatsioon!F68)</f>
        <v>16.2</v>
      </c>
      <c r="F67" s="23" t="str">
        <f>IF(Eksplikatsioon!H68=0,"",Eksplikatsioon!H68)</f>
        <v/>
      </c>
      <c r="G67" s="23" t="str">
        <f>IF(Eksplikatsioon!J68=0,"",Eksplikatsioon!J68)</f>
        <v>Ainukasutuses pind</v>
      </c>
      <c r="H67" s="23" t="str">
        <f>IF(Eksplikatsioon!K68=0,"",Eksplikatsioon!K68)</f>
        <v>Eesti Geoloogiateenistus</v>
      </c>
      <c r="I67" s="23" t="str">
        <f>IF(Eksplikatsioon!L68=0,"",Eksplikatsioon!L68)</f>
        <v>RAKVKREUTZWAL_13</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1">
        <f>IF(Eksplikatsioon!B69=0,"",Eksplikatsioon!B69)</f>
        <v>66</v>
      </c>
      <c r="C68" s="23" t="str">
        <f>IF(Eksplikatsioon!C69=0,"",Eksplikatsioon!C69)</f>
        <v>ÜÜRITAV PIND</v>
      </c>
      <c r="D68" s="23" t="str">
        <f>IF(Eksplikatsioon!D69=0,"",Eksplikatsioon!D69)</f>
        <v>Kabinet/Büroo</v>
      </c>
      <c r="E68" s="59">
        <f>IF(Eksplikatsioon!F69=0,"",Eksplikatsioon!F69)</f>
        <v>29.8</v>
      </c>
      <c r="F68" s="23" t="str">
        <f>IF(Eksplikatsioon!H69=0,"",Eksplikatsioon!H69)</f>
        <v/>
      </c>
      <c r="G68" s="23" t="str">
        <f>IF(Eksplikatsioon!J69=0,"",Eksplikatsioon!J69)</f>
        <v>Ainukasutuses pind</v>
      </c>
      <c r="H68" s="23" t="str">
        <f>IF(Eksplikatsioon!K69=0,"",Eksplikatsioon!K69)</f>
        <v>Eesti Geoloogiateenistus</v>
      </c>
      <c r="I68" s="23" t="str">
        <f>IF(Eksplikatsioon!L69=0,"",Eksplikatsioon!L69)</f>
        <v>RAKVKREUTZWAL_13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1">
        <f>IF(Eksplikatsioon!B70=0,"",Eksplikatsioon!B70)</f>
        <v>67</v>
      </c>
      <c r="C69" s="23" t="str">
        <f>IF(Eksplikatsioon!C70=0,"",Eksplikatsioon!C70)</f>
        <v>ÜÜRITAV PIND</v>
      </c>
      <c r="D69" s="23" t="str">
        <f>IF(Eksplikatsioon!D70=0,"",Eksplikatsioon!D70)</f>
        <v>Abiruum</v>
      </c>
      <c r="E69" s="59">
        <f>IF(Eksplikatsioon!F70=0,"",Eksplikatsioon!F70)</f>
        <v>7.3</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1">
        <f>IF(Eksplikatsioon!B71=0,"",Eksplikatsioon!B71)</f>
        <v>68</v>
      </c>
      <c r="C70" s="23" t="str">
        <f>IF(Eksplikatsioon!C71=0,"",Eksplikatsioon!C71)</f>
        <v>ÜÜRITAV PIND</v>
      </c>
      <c r="D70" s="23" t="str">
        <f>IF(Eksplikatsioon!D71=0,"",Eksplikatsioon!D71)</f>
        <v>Puhkeruum</v>
      </c>
      <c r="E70" s="59">
        <f>IF(Eksplikatsioon!F71=0,"",Eksplikatsioon!F71)</f>
        <v>17.8</v>
      </c>
      <c r="F70" s="23" t="str">
        <f>IF(Eksplikatsioon!H71=0,"",Eksplikatsioon!H71)</f>
        <v/>
      </c>
      <c r="G70" s="23" t="str">
        <f>IF(Eksplikatsioon!J71=0,"",Eksplikatsioon!J71)</f>
        <v>Ainukasutuses pind</v>
      </c>
      <c r="H70" s="23" t="str">
        <f>IF(Eksplikatsioon!K71=0,"",Eksplikatsioon!K71)</f>
        <v>Eesti Geoloogiateenistus</v>
      </c>
      <c r="I70" s="23" t="str">
        <f>IF(Eksplikatsioon!L71=0,"",Eksplikatsioon!L71)</f>
        <v>RAKVKREUTZWAL_13</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1">
        <f>IF(Eksplikatsioon!B72=0,"",Eksplikatsioon!B72)</f>
        <v>69</v>
      </c>
      <c r="C71" s="23" t="str">
        <f>IF(Eksplikatsioon!C72=0,"",Eksplikatsioon!C72)</f>
        <v>ÜÜRITAV PIND</v>
      </c>
      <c r="D71" s="23" t="str">
        <f>IF(Eksplikatsioon!D72=0,"",Eksplikatsioon!D72)</f>
        <v>Kabinet/Büroo</v>
      </c>
      <c r="E71" s="59">
        <f>IF(Eksplikatsioon!F72=0,"",Eksplikatsioon!F72)</f>
        <v>21.8</v>
      </c>
      <c r="F71" s="23" t="str">
        <f>IF(Eksplikatsioon!H72=0,"",Eksplikatsioon!H72)</f>
        <v/>
      </c>
      <c r="G71" s="23" t="str">
        <f>IF(Eksplikatsioon!J72=0,"",Eksplikatsioon!J72)</f>
        <v>Ainukasutuses pind</v>
      </c>
      <c r="H71" s="23" t="str">
        <f>IF(Eksplikatsioon!K72=0,"",Eksplikatsioon!K72)</f>
        <v>Eesti Geoloogiateenistus</v>
      </c>
      <c r="I71" s="23" t="str">
        <f>IF(Eksplikatsioon!L72=0,"",Eksplikatsioon!L72)</f>
        <v>RAKVKREUTZWAL_13</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1">
        <f>IF(Eksplikatsioon!B73=0,"",Eksplikatsioon!B73)</f>
        <v>70</v>
      </c>
      <c r="C72" s="23" t="str">
        <f>IF(Eksplikatsioon!C73=0,"",Eksplikatsioon!C73)</f>
        <v>ÜÜRITAV PIND</v>
      </c>
      <c r="D72" s="23" t="str">
        <f>IF(Eksplikatsioon!D73=0,"",Eksplikatsioon!D73)</f>
        <v>Kabinet/Büroo</v>
      </c>
      <c r="E72" s="59">
        <f>IF(Eksplikatsioon!F73=0,"",Eksplikatsioon!F73)</f>
        <v>23.6</v>
      </c>
      <c r="F72" s="23" t="str">
        <f>IF(Eksplikatsioon!H73=0,"",Eksplikatsioon!H73)</f>
        <v/>
      </c>
      <c r="G72" s="23" t="str">
        <f>IF(Eksplikatsioon!J73=0,"",Eksplikatsioon!J73)</f>
        <v>Ainukasutuses pind</v>
      </c>
      <c r="H72" s="23" t="str">
        <f>IF(Eksplikatsioon!K73=0,"",Eksplikatsioon!K73)</f>
        <v>Eesti Geoloogiateenistus</v>
      </c>
      <c r="I72" s="23" t="str">
        <f>IF(Eksplikatsioon!L73=0,"",Eksplikatsioon!L73)</f>
        <v>RAKVKREUTZWAL_13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1">
        <f>IF(Eksplikatsioon!B74=0,"",Eksplikatsioon!B74)</f>
        <v>71</v>
      </c>
      <c r="C73" s="23" t="str">
        <f>IF(Eksplikatsioon!C74=0,"",Eksplikatsioon!C74)</f>
        <v>ÜÜRITAV PIND</v>
      </c>
      <c r="D73" s="23" t="str">
        <f>IF(Eksplikatsioon!D74=0,"",Eksplikatsioon!D74)</f>
        <v>Kabinet/Büroo</v>
      </c>
      <c r="E73" s="59">
        <f>IF(Eksplikatsioon!F74=0,"",Eksplikatsioon!F74)</f>
        <v>15.6</v>
      </c>
      <c r="F73" s="23" t="str">
        <f>IF(Eksplikatsioon!H74=0,"",Eksplikatsioon!H74)</f>
        <v/>
      </c>
      <c r="G73" s="23" t="str">
        <f>IF(Eksplikatsioon!J74=0,"",Eksplikatsioon!J74)</f>
        <v>Ainukasutuses pind</v>
      </c>
      <c r="H73" s="23" t="str">
        <f>IF(Eksplikatsioon!K74=0,"",Eksplikatsioon!K74)</f>
        <v>Eesti Geoloogiateenistus</v>
      </c>
      <c r="I73" s="23" t="str">
        <f>IF(Eksplikatsioon!L74=0,"",Eksplikatsioon!L74)</f>
        <v>RAKVKREUTZWAL_13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1">
        <f>IF(Eksplikatsioon!B75=0,"",Eksplikatsioon!B75)</f>
        <v>72</v>
      </c>
      <c r="C74" s="23" t="str">
        <f>IF(Eksplikatsioon!C75=0,"",Eksplikatsioon!C75)</f>
        <v>ÜÜRITAV PIND</v>
      </c>
      <c r="D74" s="23" t="str">
        <f>IF(Eksplikatsioon!D75=0,"",Eksplikatsioon!D75)</f>
        <v>Koridor</v>
      </c>
      <c r="E74" s="59">
        <f>IF(Eksplikatsioon!F75=0,"",Eksplikatsioon!F75)</f>
        <v>1.7</v>
      </c>
      <c r="F74" s="23" t="str">
        <f>IF(Eksplikatsioon!H75=0,"",Eksplikatsioon!H75)</f>
        <v/>
      </c>
      <c r="G74" s="23" t="str">
        <f>IF(Eksplikatsioon!J75=0,"",Eksplikatsioon!J75)</f>
        <v>Ainukasutuses pind</v>
      </c>
      <c r="H74" s="23" t="str">
        <f>IF(Eksplikatsioon!K75=0,"",Eksplikatsioon!K75)</f>
        <v>Eesti Geoloogiateenistus</v>
      </c>
      <c r="I74" s="23" t="str">
        <f>IF(Eksplikatsioon!L75=0,"",Eksplikatsioon!L75)</f>
        <v>RAKVKREUTZWAL_13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1">
        <f>IF(Eksplikatsioon!B76=0,"",Eksplikatsioon!B76)</f>
        <v>73</v>
      </c>
      <c r="C75" s="23" t="str">
        <f>IF(Eksplikatsioon!C76=0,"",Eksplikatsioon!C76)</f>
        <v>ÜÜRITAV PIND</v>
      </c>
      <c r="D75" s="23" t="str">
        <f>IF(Eksplikatsioon!D76=0,"",Eksplikatsioon!D76)</f>
        <v>Abiruum</v>
      </c>
      <c r="E75" s="59">
        <f>IF(Eksplikatsioon!F76=0,"",Eksplikatsioon!F76)</f>
        <v>1.5</v>
      </c>
      <c r="F75" s="23" t="str">
        <f>IF(Eksplikatsioon!H76=0,"",Eksplikatsioon!H76)</f>
        <v/>
      </c>
      <c r="G75" s="23" t="str">
        <f>IF(Eksplikatsioon!J76=0,"",Eksplikatsioon!J76)</f>
        <v>Ühiskasutuses hoone pind</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1">
        <f>IF(Eksplikatsioon!B77=0,"",Eksplikatsioon!B77)</f>
        <v>74</v>
      </c>
      <c r="C76" s="23" t="str">
        <f>IF(Eksplikatsioon!C77=0,"",Eksplikatsioon!C77)</f>
        <v>ÜÜRITAV PIND</v>
      </c>
      <c r="D76" s="23" t="str">
        <f>IF(Eksplikatsioon!D77=0,"",Eksplikatsioon!D77)</f>
        <v>Kabinet/Büroo</v>
      </c>
      <c r="E76" s="59">
        <f>IF(Eksplikatsioon!F77=0,"",Eksplikatsioon!F77)</f>
        <v>12.8</v>
      </c>
      <c r="F76" s="23" t="str">
        <f>IF(Eksplikatsioon!H77=0,"",Eksplikatsioon!H77)</f>
        <v/>
      </c>
      <c r="G76" s="23" t="str">
        <f>IF(Eksplikatsioon!J77=0,"",Eksplikatsioon!J77)</f>
        <v>Ainukasutuses pind</v>
      </c>
      <c r="H76" s="23" t="str">
        <f>IF(Eksplikatsioon!K77=0,"",Eksplikatsioon!K77)</f>
        <v>Eesti Geoloogiateenistus</v>
      </c>
      <c r="I76" s="23" t="str">
        <f>IF(Eksplikatsioon!L77=0,"",Eksplikatsioon!L77)</f>
        <v>RAKVKREUTZWAL_13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1">
        <f>IF(Eksplikatsioon!B78=0,"",Eksplikatsioon!B78)</f>
        <v>75</v>
      </c>
      <c r="C77" s="23" t="str">
        <f>IF(Eksplikatsioon!C78=0,"",Eksplikatsioon!C78)</f>
        <v>ÜÜRITAV PIND</v>
      </c>
      <c r="D77" s="23" t="str">
        <f>IF(Eksplikatsioon!D78=0,"",Eksplikatsioon!D78)</f>
        <v>Kabinet/Büroo</v>
      </c>
      <c r="E77" s="59">
        <f>IF(Eksplikatsioon!F78=0,"",Eksplikatsioon!F78)</f>
        <v>9.1</v>
      </c>
      <c r="F77" s="23" t="str">
        <f>IF(Eksplikatsioon!H78=0,"",Eksplikatsioon!H78)</f>
        <v/>
      </c>
      <c r="G77" s="23" t="str">
        <f>IF(Eksplikatsioon!J78=0,"",Eksplikatsioon!J78)</f>
        <v>Ainukasutuses pind</v>
      </c>
      <c r="H77" s="23" t="str">
        <f>IF(Eksplikatsioon!K78=0,"",Eksplikatsioon!K78)</f>
        <v>Eesti Geoloogiateenistus</v>
      </c>
      <c r="I77" s="23" t="str">
        <f>IF(Eksplikatsioon!L78=0,"",Eksplikatsioon!L78)</f>
        <v>RAKVKREUTZWAL_13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1">
        <f>IF(Eksplikatsioon!B79=0,"",Eksplikatsioon!B79)</f>
        <v>76</v>
      </c>
      <c r="C78" s="23" t="str">
        <f>IF(Eksplikatsioon!C79=0,"",Eksplikatsioon!C79)</f>
        <v>ÜÜRITAV PIND</v>
      </c>
      <c r="D78" s="23" t="str">
        <f>IF(Eksplikatsioon!D79=0,"",Eksplikatsioon!D79)</f>
        <v>Kabinet/Büroo</v>
      </c>
      <c r="E78" s="59">
        <f>IF(Eksplikatsioon!F79=0,"",Eksplikatsioon!F79)</f>
        <v>19.399999999999999</v>
      </c>
      <c r="F78" s="23" t="str">
        <f>IF(Eksplikatsioon!H79=0,"",Eksplikatsioon!H79)</f>
        <v/>
      </c>
      <c r="G78" s="23" t="str">
        <f>IF(Eksplikatsioon!J79=0,"",Eksplikatsioon!J79)</f>
        <v>Ainukasutuses pind</v>
      </c>
      <c r="H78" s="23" t="str">
        <f>IF(Eksplikatsioon!K79=0,"",Eksplikatsioon!K79)</f>
        <v>Eesti Geoloogiateenistus</v>
      </c>
      <c r="I78" s="23" t="str">
        <f>IF(Eksplikatsioon!L79=0,"",Eksplikatsioon!L79)</f>
        <v>RAKVKREUTZWAL_13</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1">
        <f>IF(Eksplikatsioon!B80=0,"",Eksplikatsioon!B80)</f>
        <v>77</v>
      </c>
      <c r="C79" s="23" t="str">
        <f>IF(Eksplikatsioon!C80=0,"",Eksplikatsioon!C80)</f>
        <v>ÜÜRITAV PIND</v>
      </c>
      <c r="D79" s="23" t="str">
        <f>IF(Eksplikatsioon!D80=0,"",Eksplikatsioon!D80)</f>
        <v>Kabinet/Büroo</v>
      </c>
      <c r="E79" s="59">
        <f>IF(Eksplikatsioon!F80=0,"",Eksplikatsioon!F80)</f>
        <v>16.899999999999999</v>
      </c>
      <c r="F79" s="23" t="str">
        <f>IF(Eksplikatsioon!H80=0,"",Eksplikatsioon!H80)</f>
        <v/>
      </c>
      <c r="G79" s="23" t="str">
        <f>IF(Eksplikatsioon!J80=0,"",Eksplikatsioon!J80)</f>
        <v>Ainukasutuses pind</v>
      </c>
      <c r="H79" s="23" t="str">
        <f>IF(Eksplikatsioon!K80=0,"",Eksplikatsioon!K80)</f>
        <v>Eesti Geoloogiateenistus</v>
      </c>
      <c r="I79" s="23" t="str">
        <f>IF(Eksplikatsioon!L80=0,"",Eksplikatsioon!L80)</f>
        <v>RAKVKREUTZWAL_13</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1">
        <f>IF(Eksplikatsioon!B81=0,"",Eksplikatsioon!B81)</f>
        <v>78</v>
      </c>
      <c r="C80" s="23" t="str">
        <f>IF(Eksplikatsioon!C81=0,"",Eksplikatsioon!C81)</f>
        <v>ÜÜRITAV PIND</v>
      </c>
      <c r="D80" s="23" t="str">
        <f>IF(Eksplikatsioon!D81=0,"",Eksplikatsioon!D81)</f>
        <v>Koridor</v>
      </c>
      <c r="E80" s="59">
        <f>IF(Eksplikatsioon!F81=0,"",Eksplikatsioon!F81)</f>
        <v>22.9</v>
      </c>
      <c r="F80" s="23" t="str">
        <f>IF(Eksplikatsioon!H81=0,"",Eksplikatsioon!H81)</f>
        <v/>
      </c>
      <c r="G80" s="23" t="str">
        <f>IF(Eksplikatsioon!J81=0,"",Eksplikatsioon!J81)</f>
        <v>Ühiskasutuses korruse pind</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1">
        <f>IF(Eksplikatsioon!B82=0,"",Eksplikatsioon!B82)</f>
        <v>79</v>
      </c>
      <c r="C81" s="23" t="str">
        <f>IF(Eksplikatsioon!C82=0,"",Eksplikatsioon!C82)</f>
        <v>ÜÜRITAV PIND</v>
      </c>
      <c r="D81" s="23" t="str">
        <f>IF(Eksplikatsioon!D82=0,"",Eksplikatsioon!D82)</f>
        <v>Koridor</v>
      </c>
      <c r="E81" s="59">
        <f>IF(Eksplikatsioon!F82=0,"",Eksplikatsioon!F82)</f>
        <v>10.6</v>
      </c>
      <c r="F81" s="23" t="str">
        <f>IF(Eksplikatsioon!H82=0,"",Eksplikatsioon!H82)</f>
        <v/>
      </c>
      <c r="G81" s="23" t="str">
        <f>IF(Eksplikatsioon!J82=0,"",Eksplikatsioon!J82)</f>
        <v>Ühiskasutuses korruse pind</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1" t="str">
        <f>IF(Eksplikatsioon!B83=0,"",Eksplikatsioon!B83)</f>
        <v>79A</v>
      </c>
      <c r="C82" s="23" t="str">
        <f>IF(Eksplikatsioon!C83=0,"",Eksplikatsioon!C83)</f>
        <v>VERTIKAALSETE ÜHENDUSTEEDE PIND</v>
      </c>
      <c r="D82" s="23" t="str">
        <f>IF(Eksplikatsioon!D83=0,"",Eksplikatsioon!D83)</f>
        <v>Trepp/Trepikoda</v>
      </c>
      <c r="E82" s="59">
        <f>IF(Eksplikatsioon!F83=0,"",Eksplikatsioon!F83)</f>
        <v>9.6999999999999993</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1">
        <f>IF(Eksplikatsioon!B84=0,"",Eksplikatsioon!B84)</f>
        <v>80</v>
      </c>
      <c r="C83" s="23" t="str">
        <f>IF(Eksplikatsioon!C84=0,"",Eksplikatsioon!C84)</f>
        <v>ÜÜRITAV PIND</v>
      </c>
      <c r="D83" s="23" t="str">
        <f>IF(Eksplikatsioon!D84=0,"",Eksplikatsioon!D84)</f>
        <v>Koridor</v>
      </c>
      <c r="E83" s="59">
        <f>IF(Eksplikatsioon!F84=0,"",Eksplikatsioon!F84)</f>
        <v>21.9</v>
      </c>
      <c r="F83" s="23" t="str">
        <f>IF(Eksplikatsioon!H84=0,"",Eksplikatsioon!H84)</f>
        <v/>
      </c>
      <c r="G83" s="23" t="str">
        <f>IF(Eksplikatsioon!J84=0,"",Eksplikatsioon!J84)</f>
        <v>Ühiskasutuses korruse pind</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1">
        <f>IF(Eksplikatsioon!B85=0,"",Eksplikatsioon!B85)</f>
        <v>81</v>
      </c>
      <c r="C84" s="23" t="str">
        <f>IF(Eksplikatsioon!C85=0,"",Eksplikatsioon!C85)</f>
        <v>ÜÜRITAV PIND</v>
      </c>
      <c r="D84" s="23" t="str">
        <f>IF(Eksplikatsioon!D85=0,"",Eksplikatsioon!D85)</f>
        <v>Kabinet/Büroo</v>
      </c>
      <c r="E84" s="59">
        <f>IF(Eksplikatsioon!F85=0,"",Eksplikatsioon!F85)</f>
        <v>15</v>
      </c>
      <c r="F84" s="23" t="str">
        <f>IF(Eksplikatsioon!H85=0,"",Eksplikatsioon!H85)</f>
        <v/>
      </c>
      <c r="G84" s="23" t="str">
        <f>IF(Eksplikatsioon!J85=0,"",Eksplikatsioon!J85)</f>
        <v>Ainukasutuses pind</v>
      </c>
      <c r="H84" s="23" t="str">
        <f>IF(Eksplikatsioon!K85=0,"",Eksplikatsioon!K85)</f>
        <v xml:space="preserve">Rahvakultuuri Keskus    </v>
      </c>
      <c r="I84" s="23" t="str">
        <f>IF(Eksplikatsioon!L85=0,"",Eksplikatsioon!L85)</f>
        <v xml:space="preserve">RAKVKREUTZWAL_11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1">
        <f>IF(Eksplikatsioon!B86=0,"",Eksplikatsioon!B86)</f>
        <v>82</v>
      </c>
      <c r="C85" s="23" t="str">
        <f>IF(Eksplikatsioon!C86=0,"",Eksplikatsioon!C86)</f>
        <v>ÜÜRITAV PIND</v>
      </c>
      <c r="D85" s="23" t="str">
        <f>IF(Eksplikatsioon!D86=0,"",Eksplikatsioon!D86)</f>
        <v>Kabinet/Büroo</v>
      </c>
      <c r="E85" s="59">
        <f>IF(Eksplikatsioon!F86=0,"",Eksplikatsioon!F86)</f>
        <v>22.8</v>
      </c>
      <c r="F85" s="23" t="str">
        <f>IF(Eksplikatsioon!H86=0,"",Eksplikatsioon!H86)</f>
        <v/>
      </c>
      <c r="G85" s="23" t="str">
        <f>IF(Eksplikatsioon!J86=0,"",Eksplikatsioon!J86)</f>
        <v>Ainukasutuses pind</v>
      </c>
      <c r="H85" s="23" t="str">
        <f>IF(Eksplikatsioon!K86=0,"",Eksplikatsioon!K86)</f>
        <v>Lääne-Viru Omavalitsuste liit</v>
      </c>
      <c r="I85" s="23" t="str">
        <f>IF(Eksplikatsioon!L86=0,"",Eksplikatsioon!L86)</f>
        <v>RAKVKREUTZWAL_07</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1">
        <f>IF(Eksplikatsioon!B87=0,"",Eksplikatsioon!B87)</f>
        <v>83</v>
      </c>
      <c r="C86" s="23" t="str">
        <f>IF(Eksplikatsioon!C87=0,"",Eksplikatsioon!C87)</f>
        <v>ÜÜRITAV PIND</v>
      </c>
      <c r="D86" s="23" t="str">
        <f>IF(Eksplikatsioon!D87=0,"",Eksplikatsioon!D87)</f>
        <v>Kabinet/Büroo</v>
      </c>
      <c r="E86" s="59">
        <f>IF(Eksplikatsioon!F87=0,"",Eksplikatsioon!F87)</f>
        <v>22.2</v>
      </c>
      <c r="F86" s="23" t="str">
        <f>IF(Eksplikatsioon!H87=0,"",Eksplikatsioon!H87)</f>
        <v/>
      </c>
      <c r="G86" s="23" t="str">
        <f>IF(Eksplikatsioon!J87=0,"",Eksplikatsioon!J87)</f>
        <v>Ainukasutuses pind</v>
      </c>
      <c r="H86" s="23" t="str">
        <f>IF(Eksplikatsioon!K87=0,"",Eksplikatsioon!K87)</f>
        <v>Rahandusministeerium</v>
      </c>
      <c r="I86" s="23" t="str">
        <f>IF(Eksplikatsioon!L87=0,"",Eksplikatsioon!L87)</f>
        <v>RAKVKREUTZWAL_14</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1">
        <f>IF(Eksplikatsioon!B88=0,"",Eksplikatsioon!B88)</f>
        <v>84</v>
      </c>
      <c r="C87" s="23" t="str">
        <f>IF(Eksplikatsioon!C88=0,"",Eksplikatsioon!C88)</f>
        <v>ÜÜRITAV PIND</v>
      </c>
      <c r="D87" s="23" t="str">
        <f>IF(Eksplikatsioon!D88=0,"",Eksplikatsioon!D88)</f>
        <v>Nõupidamise ruum</v>
      </c>
      <c r="E87" s="59">
        <f>IF(Eksplikatsioon!F88=0,"",Eksplikatsioon!F88)</f>
        <v>15.6</v>
      </c>
      <c r="F87" s="23" t="str">
        <f>IF(Eksplikatsioon!H88=0,"",Eksplikatsioon!H88)</f>
        <v/>
      </c>
      <c r="G87" s="23" t="str">
        <f>IF(Eksplikatsioon!J88=0,"",Eksplikatsioon!J88)</f>
        <v>Ühiskasutuses muu pind (hoone)</v>
      </c>
      <c r="H87" s="23" t="str">
        <f>IF(Eksplikatsioon!K88=0,"",Eksplikatsioon!K88)</f>
        <v/>
      </c>
      <c r="I87" s="23" t="str">
        <f>IF(Eksplikatsioon!L88=0,"",Eksplikatsioon!L88)</f>
        <v/>
      </c>
      <c r="J87" s="31">
        <f ca="1">IFERROR(IF($G87=Tabelid!$L$6,Eksplikatsioon!O88/SUM(Eksplikatsioon!$O88:'Eksplikatsioon'!$AG88),IF($G87=Tabelid!$L$4,IFERROR(SUMIFS($E:$E,$G:$G,Tabelid!$L$1,$C:$C,Tabelid!$J$4,$H:$H,J$2,$A:$A,$A87)/SUMIFS($E:$E,$G:$G,Tabelid!$L$1,$C:$C,Tabelid!$J$4,$A:$A,$A87),0),IF($G87=Tabelid!$L$5,IFERROR(SUMIFS($E:$E,$G:$G,Tabelid!$L$1,$C:$C,Tabelid!$J$4,$H:$H,J$2)/SUMIFS($E:$E,$G:$G,Tabelid!$L$1,$C:$C,Tabelid!$J$4),0),""))),"")</f>
        <v>0.39078849028400603</v>
      </c>
      <c r="K87" s="31">
        <f ca="1">IFERROR(IF($G87=Tabelid!$L$6,Eksplikatsioon!P88/SUM(Eksplikatsioon!$O88:'Eksplikatsioon'!$AG88),IF($G87=Tabelid!$L$4,IFERROR(SUMIFS($E:$E,$G:$G,Tabelid!$L$1,$C:$C,Tabelid!$J$4,$H:$H,K$2,$A:$A,$A87)/SUMIFS($E:$E,$G:$G,Tabelid!$L$1,$C:$C,Tabelid!$J$4,$A:$A,$A87),0),IF($G87=Tabelid!$L$5,IFERROR(SUMIFS($E:$E,$G:$G,Tabelid!$L$1,$C:$C,Tabelid!$J$4,$H:$H,K$2)/SUMIFS($E:$E,$G:$G,Tabelid!$L$1,$C:$C,Tabelid!$J$4),0),""))),"")</f>
        <v>7.4925261584454408E-2</v>
      </c>
      <c r="L87" s="31">
        <f ca="1">IFERROR(IF($G87=Tabelid!$L$6,Eksplikatsioon!Q88/SUM(Eksplikatsioon!$O88:'Eksplikatsioon'!$AG88),IF($G87=Tabelid!$L$4,IFERROR(SUMIFS($E:$E,$G:$G,Tabelid!$L$1,$C:$C,Tabelid!$J$4,$H:$H,L$2,$A:$A,$A87)/SUMIFS($E:$E,$G:$G,Tabelid!$L$1,$C:$C,Tabelid!$J$4,$A:$A,$A87),0),IF($G87=Tabelid!$L$5,IFERROR(SUMIFS($E:$E,$G:$G,Tabelid!$L$1,$C:$C,Tabelid!$J$4,$H:$H,L$2)/SUMIFS($E:$E,$G:$G,Tabelid!$L$1,$C:$C,Tabelid!$J$4),0),""))),"")</f>
        <v>2.1113602391629297E-2</v>
      </c>
      <c r="M87" s="31">
        <f ca="1">IFERROR(IF($G87=Tabelid!$L$6,Eksplikatsioon!R88/SUM(Eksplikatsioon!$O88:'Eksplikatsioon'!$AG88),IF($G87=Tabelid!$L$4,IFERROR(SUMIFS($E:$E,$G:$G,Tabelid!$L$1,$C:$C,Tabelid!$J$4,$H:$H,M$2,$A:$A,$A87)/SUMIFS($E:$E,$G:$G,Tabelid!$L$1,$C:$C,Tabelid!$J$4,$A:$A,$A87),0),IF($G87=Tabelid!$L$5,IFERROR(SUMIFS($E:$E,$G:$G,Tabelid!$L$1,$C:$C,Tabelid!$J$4,$H:$H,M$2)/SUMIFS($E:$E,$G:$G,Tabelid!$L$1,$C:$C,Tabelid!$J$4),0),""))),"")</f>
        <v>2.382286995515695E-2</v>
      </c>
      <c r="N87" s="31">
        <f ca="1">IFERROR(IF($G87=Tabelid!$L$6,Eksplikatsioon!S88/SUM(Eksplikatsioon!$O88:'Eksplikatsioon'!$AG88),IF($G87=Tabelid!$L$4,IFERROR(SUMIFS($E:$E,$G:$G,Tabelid!$L$1,$C:$C,Tabelid!$J$4,$H:$H,N$2,$A:$A,$A87)/SUMIFS($E:$E,$G:$G,Tabelid!$L$1,$C:$C,Tabelid!$J$4,$A:$A,$A87),0),IF($G87=Tabelid!$L$5,IFERROR(SUMIFS($E:$E,$G:$G,Tabelid!$L$1,$C:$C,Tabelid!$J$4,$H:$H,N$2)/SUMIFS($E:$E,$G:$G,Tabelid!$L$1,$C:$C,Tabelid!$J$4),0),""))),"")</f>
        <v>1.4013452914798205E-2</v>
      </c>
      <c r="O87" s="31">
        <f ca="1">IFERROR(IF($G87=Tabelid!$L$6,Eksplikatsioon!T88/SUM(Eksplikatsioon!$O88:'Eksplikatsioon'!$AG88),IF($G87=Tabelid!$L$4,IFERROR(SUMIFS($E:$E,$G:$G,Tabelid!$L$1,$C:$C,Tabelid!$J$4,$H:$H,O$2,$A:$A,$A87)/SUMIFS($E:$E,$G:$G,Tabelid!$L$1,$C:$C,Tabelid!$J$4,$A:$A,$A87),0),IF($G87=Tabelid!$L$5,IFERROR(SUMIFS($E:$E,$G:$G,Tabelid!$L$1,$C:$C,Tabelid!$J$4,$H:$H,O$2)/SUMIFS($E:$E,$G:$G,Tabelid!$L$1,$C:$C,Tabelid!$J$4),0),""))),"")</f>
        <v>7.2589686098654696E-2</v>
      </c>
      <c r="P87" s="31">
        <f ca="1">IFERROR(IF($G87=Tabelid!$L$6,Eksplikatsioon!U88/SUM(Eksplikatsioon!$O88:'Eksplikatsioon'!$AG88),IF($G87=Tabelid!$L$4,IFERROR(SUMIFS($E:$E,$G:$G,Tabelid!$L$1,$C:$C,Tabelid!$J$4,$H:$H,P$2,$A:$A,$A87)/SUMIFS($E:$E,$G:$G,Tabelid!$L$1,$C:$C,Tabelid!$J$4,$A:$A,$A87),0),IF($G87=Tabelid!$L$5,IFERROR(SUMIFS($E:$E,$G:$G,Tabelid!$L$1,$C:$C,Tabelid!$J$4,$H:$H,P$2)/SUMIFS($E:$E,$G:$G,Tabelid!$L$1,$C:$C,Tabelid!$J$4),0),""))),"")</f>
        <v>0.19572122571001491</v>
      </c>
      <c r="Q87" s="31">
        <f ca="1">IFERROR(IF($G87=Tabelid!$L$6,Eksplikatsioon!V88/SUM(Eksplikatsioon!$O88:'Eksplikatsioon'!$AG88),IF($G87=Tabelid!$L$4,IFERROR(SUMIFS($E:$E,$G:$G,Tabelid!$L$1,$C:$C,Tabelid!$J$4,$H:$H,Q$2,$A:$A,$A87)/SUMIFS($E:$E,$G:$G,Tabelid!$L$1,$C:$C,Tabelid!$J$4,$A:$A,$A87),0),IF($G87=Tabelid!$L$5,IFERROR(SUMIFS($E:$E,$G:$G,Tabelid!$L$1,$C:$C,Tabelid!$J$4,$H:$H,Q$2)/SUMIFS($E:$E,$G:$G,Tabelid!$L$1,$C:$C,Tabelid!$J$4),0),""))),"")</f>
        <v>1.373318385650224E-2</v>
      </c>
      <c r="R87" s="31">
        <f ca="1">IFERROR(IF($G87=Tabelid!$L$6,Eksplikatsioon!W88/SUM(Eksplikatsioon!$O88:'Eksplikatsioon'!$AG88),IF($G87=Tabelid!$L$4,IFERROR(SUMIFS($E:$E,$G:$G,Tabelid!$L$1,$C:$C,Tabelid!$J$4,$H:$H,R$2,$A:$A,$A87)/SUMIFS($E:$E,$G:$G,Tabelid!$L$1,$C:$C,Tabelid!$J$4,$A:$A,$A87),0),IF($G87=Tabelid!$L$5,IFERROR(SUMIFS($E:$E,$G:$G,Tabelid!$L$1,$C:$C,Tabelid!$J$4,$H:$H,R$2)/SUMIFS($E:$E,$G:$G,Tabelid!$L$1,$C:$C,Tabelid!$J$4),0),""))),"")</f>
        <v>2.6065022421524659E-2</v>
      </c>
      <c r="S87" s="31">
        <f ca="1">IFERROR(IF($G87=Tabelid!$L$6,Eksplikatsioon!X88/SUM(Eksplikatsioon!$O88:'Eksplikatsioon'!$AG88),IF($G87=Tabelid!$L$4,IFERROR(SUMIFS($E:$E,$G:$G,Tabelid!$L$1,$C:$C,Tabelid!$J$4,$H:$H,S$2,$A:$A,$A87)/SUMIFS($E:$E,$G:$G,Tabelid!$L$1,$C:$C,Tabelid!$J$4,$A:$A,$A87),0),IF($G87=Tabelid!$L$5,IFERROR(SUMIFS($E:$E,$G:$G,Tabelid!$L$1,$C:$C,Tabelid!$J$4,$H:$H,S$2)/SUMIFS($E:$E,$G:$G,Tabelid!$L$1,$C:$C,Tabelid!$J$4),0),""))),"")</f>
        <v>0.16722720478325859</v>
      </c>
      <c r="T87" s="31">
        <f ca="1">IFERROR(IF($G87=Tabelid!$L$6,Eksplikatsioon!Y88/SUM(Eksplikatsioon!$O88:'Eksplikatsioon'!$AG88),IF($G87=Tabelid!$L$4,IFERROR(SUMIFS($E:$E,$G:$G,Tabelid!$L$1,$C:$C,Tabelid!$J$4,$H:$H,T$2,$A:$A,$A87)/SUMIFS($E:$E,$G:$G,Tabelid!$L$1,$C:$C,Tabelid!$J$4,$A:$A,$A87),0),IF($G87=Tabelid!$L$5,IFERROR(SUMIFS($E:$E,$G:$G,Tabelid!$L$1,$C:$C,Tabelid!$J$4,$H:$H,T$2)/SUMIFS($E:$E,$G:$G,Tabelid!$L$1,$C:$C,Tabelid!$J$4),0),""))),"")</f>
        <v>0</v>
      </c>
      <c r="U87" s="31">
        <f ca="1">IFERROR(IF($G87=Tabelid!$L$6,Eksplikatsioon!Z88/SUM(Eksplikatsioon!$O88:'Eksplikatsioon'!$AG88),IF($G87=Tabelid!$L$4,IFERROR(SUMIFS($E:$E,$G:$G,Tabelid!$L$1,$C:$C,Tabelid!$J$4,$H:$H,U$2,$A:$A,$A87)/SUMIFS($E:$E,$G:$G,Tabelid!$L$1,$C:$C,Tabelid!$J$4,$A:$A,$A87),0),IF($G87=Tabelid!$L$5,IFERROR(SUMIFS($E:$E,$G:$G,Tabelid!$L$1,$C:$C,Tabelid!$J$4,$H:$H,U$2)/SUMIFS($E:$E,$G:$G,Tabelid!$L$1,$C:$C,Tabelid!$J$4),0),""))),"")</f>
        <v>0</v>
      </c>
      <c r="V87" s="31">
        <f ca="1">IFERROR(IF($G87=Tabelid!$L$6,Eksplikatsioon!AA88/SUM(Eksplikatsioon!$O88:'Eksplikatsioon'!$AG88),IF($G87=Tabelid!$L$4,IFERROR(SUMIFS($E:$E,$G:$G,Tabelid!$L$1,$C:$C,Tabelid!$J$4,$H:$H,V$2,$A:$A,$A87)/SUMIFS($E:$E,$G:$G,Tabelid!$L$1,$C:$C,Tabelid!$J$4,$A:$A,$A87),0),IF($G87=Tabelid!$L$5,IFERROR(SUMIFS($E:$E,$G:$G,Tabelid!$L$1,$C:$C,Tabelid!$J$4,$H:$H,V$2)/SUMIFS($E:$E,$G:$G,Tabelid!$L$1,$C:$C,Tabelid!$J$4),0),""))),"")</f>
        <v>0</v>
      </c>
      <c r="W87" s="31">
        <f ca="1">IFERROR(IF($G87=Tabelid!$L$6,Eksplikatsioon!AB88/SUM(Eksplikatsioon!$O88:'Eksplikatsioon'!$AG88),IF($G87=Tabelid!$L$4,IFERROR(SUMIFS($E:$E,$G:$G,Tabelid!$L$1,$C:$C,Tabelid!$J$4,$H:$H,W$2,$A:$A,$A87)/SUMIFS($E:$E,$G:$G,Tabelid!$L$1,$C:$C,Tabelid!$J$4,$A:$A,$A87),0),IF($G87=Tabelid!$L$5,IFERROR(SUMIFS($E:$E,$G:$G,Tabelid!$L$1,$C:$C,Tabelid!$J$4,$H:$H,W$2)/SUMIFS($E:$E,$G:$G,Tabelid!$L$1,$C:$C,Tabelid!$J$4),0),""))),"")</f>
        <v>0</v>
      </c>
      <c r="X87" s="31">
        <f ca="1">IFERROR(IF($G87=Tabelid!$L$6,Eksplikatsioon!AC88/SUM(Eksplikatsioon!$O88:'Eksplikatsioon'!$AG88),IF($G87=Tabelid!$L$4,IFERROR(SUMIFS($E:$E,$G:$G,Tabelid!$L$1,$C:$C,Tabelid!$J$4,$H:$H,X$2,$A:$A,$A87)/SUMIFS($E:$E,$G:$G,Tabelid!$L$1,$C:$C,Tabelid!$J$4,$A:$A,$A87),0),IF($G87=Tabelid!$L$5,IFERROR(SUMIFS($E:$E,$G:$G,Tabelid!$L$1,$C:$C,Tabelid!$J$4,$H:$H,X$2)/SUMIFS($E:$E,$G:$G,Tabelid!$L$1,$C:$C,Tabelid!$J$4),0),""))),"")</f>
        <v>0</v>
      </c>
      <c r="Y87" s="31">
        <f ca="1">IFERROR(IF($G87=Tabelid!$L$6,Eksplikatsioon!AD88/SUM(Eksplikatsioon!$O88:'Eksplikatsioon'!$AG88),IF($G87=Tabelid!$L$4,IFERROR(SUMIFS($E:$E,$G:$G,Tabelid!$L$1,$C:$C,Tabelid!$J$4,$H:$H,Y$2,$A:$A,$A87)/SUMIFS($E:$E,$G:$G,Tabelid!$L$1,$C:$C,Tabelid!$J$4,$A:$A,$A87),0),IF($G87=Tabelid!$L$5,IFERROR(SUMIFS($E:$E,$G:$G,Tabelid!$L$1,$C:$C,Tabelid!$J$4,$H:$H,Y$2)/SUMIFS($E:$E,$G:$G,Tabelid!$L$1,$C:$C,Tabelid!$J$4),0),""))),"")</f>
        <v>0</v>
      </c>
      <c r="Z87" s="31">
        <f ca="1">IFERROR(IF($G87=Tabelid!$L$6,Eksplikatsioon!AE88/SUM(Eksplikatsioon!$O88:'Eksplikatsioon'!$AG88),IF($G87=Tabelid!$L$4,IFERROR(SUMIFS($E:$E,$G:$G,Tabelid!$L$1,$C:$C,Tabelid!$J$4,$H:$H,Z$2,$A:$A,$A87)/SUMIFS($E:$E,$G:$G,Tabelid!$L$1,$C:$C,Tabelid!$J$4,$A:$A,$A87),0),IF($G87=Tabelid!$L$5,IFERROR(SUMIFS($E:$E,$G:$G,Tabelid!$L$1,$C:$C,Tabelid!$J$4,$H:$H,Z$2)/SUMIFS($E:$E,$G:$G,Tabelid!$L$1,$C:$C,Tabelid!$J$4),0),""))),"")</f>
        <v>0</v>
      </c>
      <c r="AA87" s="31">
        <f ca="1">IFERROR(IF($G87=Tabelid!$L$6,Eksplikatsioon!AF88/SUM(Eksplikatsioon!$O88:'Eksplikatsioon'!$AG88),IF($G87=Tabelid!$L$4,IFERROR(SUMIFS($E:$E,$G:$G,Tabelid!$L$1,$C:$C,Tabelid!$J$4,$H:$H,AA$2,$A:$A,$A87)/SUMIFS($E:$E,$G:$G,Tabelid!$L$1,$C:$C,Tabelid!$J$4,$A:$A,$A87),0),IF($G87=Tabelid!$L$5,IFERROR(SUMIFS($E:$E,$G:$G,Tabelid!$L$1,$C:$C,Tabelid!$J$4,$H:$H,AA$2)/SUMIFS($E:$E,$G:$G,Tabelid!$L$1,$C:$C,Tabelid!$J$4),0),""))),"")</f>
        <v>0</v>
      </c>
      <c r="AB87" s="31">
        <f ca="1">IFERROR(IF($G87=Tabelid!$L$6,Eksplikatsioon!AG88/SUM(Eksplikatsioon!$O88:'Eksplikatsioon'!$AG88),IF($G87=Tabelid!$L$4,IFERROR(SUMIFS($E:$E,$G:$G,Tabelid!$L$1,$C:$C,Tabelid!$J$4,$H:$H,AB$2,$A:$A,$A87)/SUMIFS($E:$E,$G:$G,Tabelid!$L$1,$C:$C,Tabelid!$J$4,$A:$A,$A87),0),IF($G87=Tabelid!$L$5,IFERROR(SUMIFS($E:$E,$G:$G,Tabelid!$L$1,$C:$C,Tabelid!$J$4,$H:$H,AB$2)/SUMIFS($E:$E,$G:$G,Tabelid!$L$1,$C:$C,Tabelid!$J$4),0),""))),"")</f>
        <v>0</v>
      </c>
      <c r="AC87" s="31">
        <f ca="1">IFERROR(IF($G87=Tabelid!$L$6,$E87*J87,IFERROR($E87*J87/SUM($J87:$AB87)*(Eksplikatsioon!O88)/SUMPRODUCT($J87:$AB87,Eksplikatsioon!$O88:$AG88),"")),"")</f>
        <v>0</v>
      </c>
      <c r="AD87" s="31">
        <f ca="1">IFERROR(IF($G87=Tabelid!$L$6,$E87*K87,IFERROR($E87*K87/SUM($J87:$AB87)*(Eksplikatsioon!P88)/SUMPRODUCT($J87:$AB87,Eksplikatsioon!$O88:$AG88),"")),"")</f>
        <v>0</v>
      </c>
      <c r="AE87" s="31">
        <f ca="1">IFERROR(IF($G87=Tabelid!$L$6,$E87*L87,IFERROR($E87*L87/SUM($J87:$AB87)*(Eksplikatsioon!Q88)/SUMPRODUCT($J87:$AB87,Eksplikatsioon!$O88:$AG88),"")),"")</f>
        <v>0</v>
      </c>
      <c r="AF87" s="31">
        <f ca="1">IFERROR(IF($G87=Tabelid!$L$6,$E87*M87,IFERROR($E87*M87/SUM($J87:$AB87)*(Eksplikatsioon!R88)/SUMPRODUCT($J87:$AB87,Eksplikatsioon!$O88:$AG88),"")),"")</f>
        <v>0</v>
      </c>
      <c r="AG87" s="31">
        <f ca="1">IFERROR(IF($G87=Tabelid!$L$6,$E87*N87,IFERROR($E87*N87/SUM($J87:$AB87)*(Eksplikatsioon!S88)/SUMPRODUCT($J87:$AB87,Eksplikatsioon!$O88:$AG88),"")),"")</f>
        <v>2.1825890333521762</v>
      </c>
      <c r="AH87" s="31">
        <f ca="1">IFERROR(IF($G87=Tabelid!$L$6,$E87*O87,IFERROR($E87*O87/SUM($J87:$AB87)*(Eksplikatsioon!T88)/SUMPRODUCT($J87:$AB87,Eksplikatsioon!$O88:$AG88),"")),"")</f>
        <v>0</v>
      </c>
      <c r="AI87" s="31">
        <f ca="1">IFERROR(IF($G87=Tabelid!$L$6,$E87*P87,IFERROR($E87*P87/SUM($J87:$AB87)*(Eksplikatsioon!U88)/SUMPRODUCT($J87:$AB87,Eksplikatsioon!$O88:$AG88),"")),"")</f>
        <v>0</v>
      </c>
      <c r="AJ87" s="31">
        <f ca="1">IFERROR(IF($G87=Tabelid!$L$6,$E87*Q87,IFERROR($E87*Q87/SUM($J87:$AB87)*(Eksplikatsioon!V88)/SUMPRODUCT($J87:$AB87,Eksplikatsioon!$O88:$AG88),"")),"")</f>
        <v>0</v>
      </c>
      <c r="AK87" s="31">
        <f ca="1">IFERROR(IF($G87=Tabelid!$L$6,$E87*R87,IFERROR($E87*R87/SUM($J87:$AB87)*(Eksplikatsioon!W88)/SUMPRODUCT($J87:$AB87,Eksplikatsioon!$O88:$AG88),"")),"")</f>
        <v>0</v>
      </c>
      <c r="AL87" s="31">
        <f ca="1">IFERROR(IF($G87=Tabelid!$L$6,$E87*S87,IFERROR($E87*S87/SUM($J87:$AB87)*(Eksplikatsioon!X88)/SUMPRODUCT($J87:$AB87,Eksplikatsioon!$O88:$AG88),"")),"")</f>
        <v>13.417410966647825</v>
      </c>
      <c r="AM87" s="31">
        <f ca="1">IFERROR(IF($G87=Tabelid!$L$6,$E87*T87,IFERROR($E87*T87/SUM($J87:$AB87)*(Eksplikatsioon!Y88)/SUMPRODUCT($J87:$AB87,Eksplikatsioon!$O88:$AG88),"")),"")</f>
        <v>0</v>
      </c>
      <c r="AN87" s="31">
        <f ca="1">IFERROR(IF($G87=Tabelid!$L$6,$E87*U87,IFERROR($E87*U87/SUM($J87:$AB87)*(Eksplikatsioon!Z88)/SUMPRODUCT($J87:$AB87,Eksplikatsioon!$O88:$AG88),"")),"")</f>
        <v>0</v>
      </c>
      <c r="AO87" s="31">
        <f ca="1">IFERROR(IF($G87=Tabelid!$L$6,$E87*V87,IFERROR($E87*V87/SUM($J87:$AB87)*(Eksplikatsioon!AA88)/SUMPRODUCT($J87:$AB87,Eksplikatsioon!$O88:$AG88),"")),"")</f>
        <v>0</v>
      </c>
      <c r="AP87" s="31">
        <f ca="1">IFERROR(IF($G87=Tabelid!$L$6,$E87*W87,IFERROR($E87*W87/SUM($J87:$AB87)*(Eksplikatsioon!AB88)/SUMPRODUCT($J87:$AB87,Eksplikatsioon!$O88:$AG88),"")),"")</f>
        <v>0</v>
      </c>
      <c r="AQ87" s="31">
        <f ca="1">IFERROR(IF($G87=Tabelid!$L$6,$E87*X87,IFERROR($E87*X87/SUM($J87:$AB87)*(Eksplikatsioon!AC88)/SUMPRODUCT($J87:$AB87,Eksplikatsioon!$O88:$AG88),"")),"")</f>
        <v>0</v>
      </c>
      <c r="AR87" s="31">
        <f ca="1">IFERROR(IF($G87=Tabelid!$L$6,$E87*Y87,IFERROR($E87*Y87/SUM($J87:$AB87)*(Eksplikatsioon!AD88)/SUMPRODUCT($J87:$AB87,Eksplikatsioon!$O88:$AG88),"")),"")</f>
        <v>0</v>
      </c>
      <c r="AS87" s="31">
        <f ca="1">IFERROR(IF($G87=Tabelid!$L$6,$E87*Z87,IFERROR($E87*Z87/SUM($J87:$AB87)*(Eksplikatsioon!AE88)/SUMPRODUCT($J87:$AB87,Eksplikatsioon!$O88:$AG88),"")),"")</f>
        <v>0</v>
      </c>
      <c r="AT87" s="31">
        <f ca="1">IFERROR(IF($G87=Tabelid!$L$6,$E87*AA87,IFERROR($E87*AA87/SUM($J87:$AB87)*(Eksplikatsioon!AF88)/SUMPRODUCT($J87:$AB87,Eksplikatsioon!$O88:$AG88),"")),"")</f>
        <v>0</v>
      </c>
      <c r="AU87" s="31">
        <f ca="1">IFERROR(IF($G87=Tabelid!$L$6,$E87*AB87,IFERROR($E87*AB87/SUM($J87:$AB87)*(Eksplikatsioon!AG88)/SUMPRODUCT($J87:$AB87,Eksplikatsioon!$O88:$AG88),"")),"")</f>
        <v>0</v>
      </c>
    </row>
    <row r="88" spans="1:47" x14ac:dyDescent="0.25">
      <c r="A88" s="23" t="str">
        <f>IF(Eksplikatsioon!A89=0,"",Eksplikatsioon!A89)</f>
        <v>02</v>
      </c>
      <c r="B88" s="61">
        <f>IF(Eksplikatsioon!B89=0,"",Eksplikatsioon!B89)</f>
        <v>85</v>
      </c>
      <c r="C88" s="23" t="str">
        <f>IF(Eksplikatsioon!C89=0,"",Eksplikatsioon!C89)</f>
        <v>ÜÜRITAV PIND</v>
      </c>
      <c r="D88" s="23" t="str">
        <f>IF(Eksplikatsioon!D89=0,"",Eksplikatsioon!D89)</f>
        <v>Kabinet/Büroo</v>
      </c>
      <c r="E88" s="59">
        <f>IF(Eksplikatsioon!F89=0,"",Eksplikatsioon!F89)</f>
        <v>15.9</v>
      </c>
      <c r="F88" s="23" t="str">
        <f>IF(Eksplikatsioon!H89=0,"",Eksplikatsioon!H89)</f>
        <v/>
      </c>
      <c r="G88" s="23" t="str">
        <f>IF(Eksplikatsioon!J89=0,"",Eksplikatsioon!J89)</f>
        <v>Ainukasutuses pind</v>
      </c>
      <c r="H88" s="23" t="str">
        <f>IF(Eksplikatsioon!K89=0,"",Eksplikatsioon!K89)</f>
        <v>Lääne-Viru Omavalitsuste liit</v>
      </c>
      <c r="I88" s="23" t="str">
        <f>IF(Eksplikatsioon!L89=0,"",Eksplikatsioon!L89)</f>
        <v>RAKVKREUTZWAL_07</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1">
        <f>IF(Eksplikatsioon!B90=0,"",Eksplikatsioon!B90)</f>
        <v>86</v>
      </c>
      <c r="C89" s="23" t="str">
        <f>IF(Eksplikatsioon!C90=0,"",Eksplikatsioon!C90)</f>
        <v>ÜÜRITAV PIND</v>
      </c>
      <c r="D89" s="23" t="str">
        <f>IF(Eksplikatsioon!D90=0,"",Eksplikatsioon!D90)</f>
        <v>Kabinet/Büroo</v>
      </c>
      <c r="E89" s="59">
        <f>IF(Eksplikatsioon!F90=0,"",Eksplikatsioon!F90)</f>
        <v>19</v>
      </c>
      <c r="F89" s="23" t="str">
        <f>IF(Eksplikatsioon!H90=0,"",Eksplikatsioon!H90)</f>
        <v/>
      </c>
      <c r="G89" s="23" t="str">
        <f>IF(Eksplikatsioon!J90=0,"",Eksplikatsioon!J90)</f>
        <v>Ainukasutuses pind</v>
      </c>
      <c r="H89" s="23" t="str">
        <f>IF(Eksplikatsioon!K90=0,"",Eksplikatsioon!K90)</f>
        <v>Lääne-Viru Omavalitsuste liit</v>
      </c>
      <c r="I89" s="23" t="str">
        <f>IF(Eksplikatsioon!L90=0,"",Eksplikatsioon!L90)</f>
        <v>RAKVKREUTZWAL_07</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1">
        <f>IF(Eksplikatsioon!B91=0,"",Eksplikatsioon!B91)</f>
        <v>87</v>
      </c>
      <c r="C90" s="23" t="str">
        <f>IF(Eksplikatsioon!C91=0,"",Eksplikatsioon!C91)</f>
        <v>ÜÜRITAV PIND</v>
      </c>
      <c r="D90" s="23" t="str">
        <f>IF(Eksplikatsioon!D91=0,"",Eksplikatsioon!D91)</f>
        <v>Hoiuruum/Ladu</v>
      </c>
      <c r="E90" s="59">
        <f>IF(Eksplikatsioon!F91=0,"",Eksplikatsioon!F91)</f>
        <v>3</v>
      </c>
      <c r="F90" s="23" t="str">
        <f>IF(Eksplikatsioon!H91=0,"",Eksplikatsioon!H91)</f>
        <v/>
      </c>
      <c r="G90" s="23" t="str">
        <f>IF(Eksplikatsioon!J91=0,"",Eksplikatsioon!J91)</f>
        <v>Ainukasutuses pind</v>
      </c>
      <c r="H90" s="23" t="str">
        <f>IF(Eksplikatsioon!K91=0,"",Eksplikatsioon!K91)</f>
        <v>Lääne-Viru Omavalitsuste liit</v>
      </c>
      <c r="I90" s="23" t="str">
        <f>IF(Eksplikatsioon!L91=0,"",Eksplikatsioon!L91)</f>
        <v>RAKVKREUTZWAL_07</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1">
        <f>IF(Eksplikatsioon!B92=0,"",Eksplikatsioon!B92)</f>
        <v>88</v>
      </c>
      <c r="C91" s="23" t="str">
        <f>IF(Eksplikatsioon!C92=0,"",Eksplikatsioon!C92)</f>
        <v>ÜÜRITAV PIND</v>
      </c>
      <c r="D91" s="23" t="str">
        <f>IF(Eksplikatsioon!D92=0,"",Eksplikatsioon!D92)</f>
        <v>Kabinet/Büroo</v>
      </c>
      <c r="E91" s="59">
        <f>IF(Eksplikatsioon!F92=0,"",Eksplikatsioon!F92)</f>
        <v>19.5</v>
      </c>
      <c r="F91" s="23" t="str">
        <f>IF(Eksplikatsioon!H92=0,"",Eksplikatsioon!H92)</f>
        <v/>
      </c>
      <c r="G91" s="23" t="str">
        <f>IF(Eksplikatsioon!J92=0,"",Eksplikatsioon!J92)</f>
        <v>Ainukasutuses pind</v>
      </c>
      <c r="H91" s="23" t="str">
        <f>IF(Eksplikatsioon!K92=0,"",Eksplikatsioon!K92)</f>
        <v>Lääne-Viru Omavalitsuste liit</v>
      </c>
      <c r="I91" s="23" t="str">
        <f>IF(Eksplikatsioon!L92=0,"",Eksplikatsioon!L92)</f>
        <v>RAKVKREUTZWAL_07</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1">
        <f>IF(Eksplikatsioon!B93=0,"",Eksplikatsioon!B93)</f>
        <v>89</v>
      </c>
      <c r="C92" s="23" t="str">
        <f>IF(Eksplikatsioon!C93=0,"",Eksplikatsioon!C93)</f>
        <v>ÜÜRITAV PIND</v>
      </c>
      <c r="D92" s="23" t="str">
        <f>IF(Eksplikatsioon!D93=0,"",Eksplikatsioon!D93)</f>
        <v>Koristus- ja hooldusruum</v>
      </c>
      <c r="E92" s="59">
        <f>IF(Eksplikatsioon!F93=0,"",Eksplikatsioon!F93)</f>
        <v>1.1000000000000001</v>
      </c>
      <c r="F92" s="23" t="str">
        <f>IF(Eksplikatsioon!H93=0,"",Eksplikatsioon!H93)</f>
        <v/>
      </c>
      <c r="G92" s="23" t="str">
        <f>IF(Eksplikatsioon!J93=0,"",Eksplikatsioon!J93)</f>
        <v>Ühiskasutuses hoone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1">
        <f>IF(Eksplikatsioon!B94=0,"",Eksplikatsioon!B94)</f>
        <v>90</v>
      </c>
      <c r="C93" s="23" t="str">
        <f>IF(Eksplikatsioon!C94=0,"",Eksplikatsioon!C94)</f>
        <v>VERTIKAALSETE ÜHENDUSTEEDE PIND</v>
      </c>
      <c r="D93" s="23" t="str">
        <f>IF(Eksplikatsioon!D94=0,"",Eksplikatsioon!D94)</f>
        <v>Trepp/Trepikoda</v>
      </c>
      <c r="E93" s="59">
        <f>IF(Eksplikatsioon!F94=0,"",Eksplikatsioon!F94)</f>
        <v>7.4</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
      </c>
      <c r="B94" s="61" t="str">
        <f>IF(Eksplikatsioon!B95=0,"",Eksplikatsioon!B95)</f>
        <v/>
      </c>
      <c r="C94" s="23" t="str">
        <f>IF(Eksplikatsioon!C95=0,"",Eksplikatsioon!C95)</f>
        <v/>
      </c>
      <c r="D94" s="23" t="str">
        <f>IF(Eksplikatsioon!D95=0,"",Eksplikatsioon!D95)</f>
        <v/>
      </c>
      <c r="E94" s="59"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
      </c>
      <c r="B95" s="61" t="str">
        <f>IF(Eksplikatsioon!B96=0,"",Eksplikatsioon!B96)</f>
        <v/>
      </c>
      <c r="C95" s="23" t="str">
        <f>IF(Eksplikatsioon!C96=0,"",Eksplikatsioon!C96)</f>
        <v/>
      </c>
      <c r="D95" s="23" t="str">
        <f>IF(Eksplikatsioon!D96=0,"",Eksplikatsioon!D96)</f>
        <v/>
      </c>
      <c r="E95" s="59"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
      </c>
      <c r="B96" s="61" t="str">
        <f>IF(Eksplikatsioon!B97=0,"",Eksplikatsioon!B97)</f>
        <v/>
      </c>
      <c r="C96" s="23" t="str">
        <f>IF(Eksplikatsioon!C97=0,"",Eksplikatsioon!C97)</f>
        <v/>
      </c>
      <c r="D96" s="23" t="str">
        <f>IF(Eksplikatsioon!D97=0,"",Eksplikatsioon!D97)</f>
        <v/>
      </c>
      <c r="E96" s="59"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
      </c>
      <c r="B97" s="61" t="str">
        <f>IF(Eksplikatsioon!B98=0,"",Eksplikatsioon!B98)</f>
        <v/>
      </c>
      <c r="C97" s="23" t="str">
        <f>IF(Eksplikatsioon!C98=0,"",Eksplikatsioon!C98)</f>
        <v/>
      </c>
      <c r="D97" s="23" t="str">
        <f>IF(Eksplikatsioon!D98=0,"",Eksplikatsioon!D98)</f>
        <v/>
      </c>
      <c r="E97" s="59"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
      </c>
      <c r="B98" s="61" t="str">
        <f>IF(Eksplikatsioon!B99=0,"",Eksplikatsioon!B99)</f>
        <v/>
      </c>
      <c r="C98" s="23" t="str">
        <f>IF(Eksplikatsioon!C99=0,"",Eksplikatsioon!C99)</f>
        <v/>
      </c>
      <c r="D98" s="23" t="str">
        <f>IF(Eksplikatsioon!D99=0,"",Eksplikatsioon!D99)</f>
        <v/>
      </c>
      <c r="E98" s="59"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
      </c>
      <c r="B99" s="61" t="str">
        <f>IF(Eksplikatsioon!B100=0,"",Eksplikatsioon!B100)</f>
        <v/>
      </c>
      <c r="C99" s="23" t="str">
        <f>IF(Eksplikatsioon!C100=0,"",Eksplikatsioon!C100)</f>
        <v/>
      </c>
      <c r="D99" s="23" t="str">
        <f>IF(Eksplikatsioon!D100=0,"",Eksplikatsioon!D100)</f>
        <v/>
      </c>
      <c r="E99" s="59"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
      </c>
      <c r="B100" s="61" t="str">
        <f>IF(Eksplikatsioon!B101=0,"",Eksplikatsioon!B101)</f>
        <v/>
      </c>
      <c r="C100" s="23" t="str">
        <f>IF(Eksplikatsioon!C101=0,"",Eksplikatsioon!C101)</f>
        <v/>
      </c>
      <c r="D100" s="23" t="str">
        <f>IF(Eksplikatsioon!D101=0,"",Eksplikatsioon!D101)</f>
        <v/>
      </c>
      <c r="E100" s="59"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
      </c>
      <c r="B101" s="61" t="str">
        <f>IF(Eksplikatsioon!B102=0,"",Eksplikatsioon!B102)</f>
        <v/>
      </c>
      <c r="C101" s="23" t="str">
        <f>IF(Eksplikatsioon!C102=0,"",Eksplikatsioon!C102)</f>
        <v/>
      </c>
      <c r="D101" s="23" t="str">
        <f>IF(Eksplikatsioon!D102=0,"",Eksplikatsioon!D102)</f>
        <v/>
      </c>
      <c r="E101" s="59"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1" t="str">
        <f>IF(Eksplikatsioon!B103=0,"",Eksplikatsioon!B103)</f>
        <v/>
      </c>
      <c r="C102" s="23" t="str">
        <f>IF(Eksplikatsioon!C103=0,"",Eksplikatsioon!C103)</f>
        <v/>
      </c>
      <c r="D102" s="23" t="str">
        <f>IF(Eksplikatsioon!D103=0,"",Eksplikatsioon!D103)</f>
        <v/>
      </c>
      <c r="E102" s="59"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1" t="str">
        <f>IF(Eksplikatsioon!B104=0,"",Eksplikatsioon!B104)</f>
        <v/>
      </c>
      <c r="C103" s="23" t="str">
        <f>IF(Eksplikatsioon!C104=0,"",Eksplikatsioon!C104)</f>
        <v/>
      </c>
      <c r="D103" s="23" t="str">
        <f>IF(Eksplikatsioon!D104=0,"",Eksplikatsioon!D104)</f>
        <v/>
      </c>
      <c r="E103" s="59"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1" t="str">
        <f>IF(Eksplikatsioon!B105=0,"",Eksplikatsioon!B105)</f>
        <v/>
      </c>
      <c r="C104" s="23" t="str">
        <f>IF(Eksplikatsioon!C105=0,"",Eksplikatsioon!C105)</f>
        <v/>
      </c>
      <c r="D104" s="23" t="str">
        <f>IF(Eksplikatsioon!D105=0,"",Eksplikatsioon!D105)</f>
        <v/>
      </c>
      <c r="E104" s="59"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1" t="str">
        <f>IF(Eksplikatsioon!B106=0,"",Eksplikatsioon!B106)</f>
        <v/>
      </c>
      <c r="C105" s="23" t="str">
        <f>IF(Eksplikatsioon!C106=0,"",Eksplikatsioon!C106)</f>
        <v/>
      </c>
      <c r="D105" s="23" t="str">
        <f>IF(Eksplikatsioon!D106=0,"",Eksplikatsioon!D106)</f>
        <v/>
      </c>
      <c r="E105" s="59"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1" t="str">
        <f>IF(Eksplikatsioon!B107=0,"",Eksplikatsioon!B107)</f>
        <v/>
      </c>
      <c r="C106" s="23" t="str">
        <f>IF(Eksplikatsioon!C107=0,"",Eksplikatsioon!C107)</f>
        <v/>
      </c>
      <c r="D106" s="23" t="str">
        <f>IF(Eksplikatsioon!D107=0,"",Eksplikatsioon!D107)</f>
        <v/>
      </c>
      <c r="E106" s="59"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1" t="str">
        <f>IF(Eksplikatsioon!B108=0,"",Eksplikatsioon!B108)</f>
        <v/>
      </c>
      <c r="C107" s="23" t="str">
        <f>IF(Eksplikatsioon!C108=0,"",Eksplikatsioon!C108)</f>
        <v/>
      </c>
      <c r="D107" s="23" t="str">
        <f>IF(Eksplikatsioon!D108=0,"",Eksplikatsioon!D108)</f>
        <v/>
      </c>
      <c r="E107" s="59"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1" t="str">
        <f>IF(Eksplikatsioon!B109=0,"",Eksplikatsioon!B109)</f>
        <v/>
      </c>
      <c r="C108" s="23" t="str">
        <f>IF(Eksplikatsioon!C109=0,"",Eksplikatsioon!C109)</f>
        <v/>
      </c>
      <c r="D108" s="23" t="str">
        <f>IF(Eksplikatsioon!D109=0,"",Eksplikatsioon!D109)</f>
        <v/>
      </c>
      <c r="E108" s="59"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1" t="str">
        <f>IF(Eksplikatsioon!B110=0,"",Eksplikatsioon!B110)</f>
        <v/>
      </c>
      <c r="C109" s="23" t="str">
        <f>IF(Eksplikatsioon!C110=0,"",Eksplikatsioon!C110)</f>
        <v/>
      </c>
      <c r="D109" s="23" t="str">
        <f>IF(Eksplikatsioon!D110=0,"",Eksplikatsioon!D110)</f>
        <v/>
      </c>
      <c r="E109" s="59"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1" t="str">
        <f>IF(Eksplikatsioon!B111=0,"",Eksplikatsioon!B111)</f>
        <v/>
      </c>
      <c r="C110" s="23" t="str">
        <f>IF(Eksplikatsioon!C111=0,"",Eksplikatsioon!C111)</f>
        <v/>
      </c>
      <c r="D110" s="23" t="str">
        <f>IF(Eksplikatsioon!D111=0,"",Eksplikatsioon!D111)</f>
        <v/>
      </c>
      <c r="E110" s="59"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1" t="str">
        <f>IF(Eksplikatsioon!B112=0,"",Eksplikatsioon!B112)</f>
        <v/>
      </c>
      <c r="C111" s="23" t="str">
        <f>IF(Eksplikatsioon!C112=0,"",Eksplikatsioon!C112)</f>
        <v/>
      </c>
      <c r="D111" s="23" t="str">
        <f>IF(Eksplikatsioon!D112=0,"",Eksplikatsioon!D112)</f>
        <v/>
      </c>
      <c r="E111" s="59"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1" t="str">
        <f>IF(Eksplikatsioon!B113=0,"",Eksplikatsioon!B113)</f>
        <v/>
      </c>
      <c r="C112" s="23" t="str">
        <f>IF(Eksplikatsioon!C113=0,"",Eksplikatsioon!C113)</f>
        <v/>
      </c>
      <c r="D112" s="23" t="str">
        <f>IF(Eksplikatsioon!D113=0,"",Eksplikatsioon!D113)</f>
        <v/>
      </c>
      <c r="E112" s="59"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1" t="str">
        <f>IF(Eksplikatsioon!B114=0,"",Eksplikatsioon!B114)</f>
        <v/>
      </c>
      <c r="C113" s="23" t="str">
        <f>IF(Eksplikatsioon!C114=0,"",Eksplikatsioon!C114)</f>
        <v/>
      </c>
      <c r="D113" s="23" t="str">
        <f>IF(Eksplikatsioon!D114=0,"",Eksplikatsioon!D114)</f>
        <v/>
      </c>
      <c r="E113" s="59"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1" t="str">
        <f>IF(Eksplikatsioon!B115=0,"",Eksplikatsioon!B115)</f>
        <v/>
      </c>
      <c r="C114" s="23" t="str">
        <f>IF(Eksplikatsioon!C115=0,"",Eksplikatsioon!C115)</f>
        <v/>
      </c>
      <c r="D114" s="23" t="str">
        <f>IF(Eksplikatsioon!D115=0,"",Eksplikatsioon!D115)</f>
        <v/>
      </c>
      <c r="E114" s="59"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1" t="str">
        <f>IF(Eksplikatsioon!B116=0,"",Eksplikatsioon!B116)</f>
        <v/>
      </c>
      <c r="C115" s="23" t="str">
        <f>IF(Eksplikatsioon!C116=0,"",Eksplikatsioon!C116)</f>
        <v/>
      </c>
      <c r="D115" s="23" t="str">
        <f>IF(Eksplikatsioon!D116=0,"",Eksplikatsioon!D116)</f>
        <v/>
      </c>
      <c r="E115" s="59"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1" t="str">
        <f>IF(Eksplikatsioon!B117=0,"",Eksplikatsioon!B117)</f>
        <v/>
      </c>
      <c r="C116" s="23" t="str">
        <f>IF(Eksplikatsioon!C117=0,"",Eksplikatsioon!C117)</f>
        <v/>
      </c>
      <c r="D116" s="23" t="str">
        <f>IF(Eksplikatsioon!D117=0,"",Eksplikatsioon!D117)</f>
        <v/>
      </c>
      <c r="E116" s="59"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1" t="str">
        <f>IF(Eksplikatsioon!B118=0,"",Eksplikatsioon!B118)</f>
        <v/>
      </c>
      <c r="C117" s="23" t="str">
        <f>IF(Eksplikatsioon!C118=0,"",Eksplikatsioon!C118)</f>
        <v/>
      </c>
      <c r="D117" s="23" t="str">
        <f>IF(Eksplikatsioon!D118=0,"",Eksplikatsioon!D118)</f>
        <v/>
      </c>
      <c r="E117" s="59"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1" t="str">
        <f>IF(Eksplikatsioon!B119=0,"",Eksplikatsioon!B119)</f>
        <v/>
      </c>
      <c r="C118" s="23" t="str">
        <f>IF(Eksplikatsioon!C119=0,"",Eksplikatsioon!C119)</f>
        <v/>
      </c>
      <c r="D118" s="23" t="str">
        <f>IF(Eksplikatsioon!D119=0,"",Eksplikatsioon!D119)</f>
        <v/>
      </c>
      <c r="E118" s="59"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1" t="str">
        <f>IF(Eksplikatsioon!B120=0,"",Eksplikatsioon!B120)</f>
        <v/>
      </c>
      <c r="C119" s="23" t="str">
        <f>IF(Eksplikatsioon!C120=0,"",Eksplikatsioon!C120)</f>
        <v/>
      </c>
      <c r="D119" s="23" t="str">
        <f>IF(Eksplikatsioon!D120=0,"",Eksplikatsioon!D120)</f>
        <v/>
      </c>
      <c r="E119" s="59"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1" t="str">
        <f>IF(Eksplikatsioon!B121=0,"",Eksplikatsioon!B121)</f>
        <v/>
      </c>
      <c r="C120" s="23" t="str">
        <f>IF(Eksplikatsioon!C121=0,"",Eksplikatsioon!C121)</f>
        <v/>
      </c>
      <c r="D120" s="23" t="str">
        <f>IF(Eksplikatsioon!D121=0,"",Eksplikatsioon!D121)</f>
        <v/>
      </c>
      <c r="E120" s="59"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1" t="str">
        <f>IF(Eksplikatsioon!B122=0,"",Eksplikatsioon!B122)</f>
        <v/>
      </c>
      <c r="C121" s="23" t="str">
        <f>IF(Eksplikatsioon!C122=0,"",Eksplikatsioon!C122)</f>
        <v/>
      </c>
      <c r="D121" s="23" t="str">
        <f>IF(Eksplikatsioon!D122=0,"",Eksplikatsioon!D122)</f>
        <v/>
      </c>
      <c r="E121" s="59"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1" t="str">
        <f>IF(Eksplikatsioon!B123=0,"",Eksplikatsioon!B123)</f>
        <v/>
      </c>
      <c r="C122" s="23" t="str">
        <f>IF(Eksplikatsioon!C123=0,"",Eksplikatsioon!C123)</f>
        <v/>
      </c>
      <c r="D122" s="23" t="str">
        <f>IF(Eksplikatsioon!D123=0,"",Eksplikatsioon!D123)</f>
        <v/>
      </c>
      <c r="E122" s="59"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1" t="str">
        <f>IF(Eksplikatsioon!B124=0,"",Eksplikatsioon!B124)</f>
        <v/>
      </c>
      <c r="C123" s="23" t="str">
        <f>IF(Eksplikatsioon!C124=0,"",Eksplikatsioon!C124)</f>
        <v/>
      </c>
      <c r="D123" s="23" t="str">
        <f>IF(Eksplikatsioon!D124=0,"",Eksplikatsioon!D124)</f>
        <v/>
      </c>
      <c r="E123" s="59"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1" t="str">
        <f>IF(Eksplikatsioon!B125=0,"",Eksplikatsioon!B125)</f>
        <v/>
      </c>
      <c r="C124" s="23" t="str">
        <f>IF(Eksplikatsioon!C125=0,"",Eksplikatsioon!C125)</f>
        <v/>
      </c>
      <c r="D124" s="23" t="str">
        <f>IF(Eksplikatsioon!D125=0,"",Eksplikatsioon!D125)</f>
        <v/>
      </c>
      <c r="E124" s="59"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1" t="str">
        <f>IF(Eksplikatsioon!B126=0,"",Eksplikatsioon!B126)</f>
        <v/>
      </c>
      <c r="C125" s="23" t="str">
        <f>IF(Eksplikatsioon!C126=0,"",Eksplikatsioon!C126)</f>
        <v/>
      </c>
      <c r="D125" s="23" t="str">
        <f>IF(Eksplikatsioon!D126=0,"",Eksplikatsioon!D126)</f>
        <v/>
      </c>
      <c r="E125" s="59"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1" t="str">
        <f>IF(Eksplikatsioon!B127=0,"",Eksplikatsioon!B127)</f>
        <v/>
      </c>
      <c r="C126" s="23" t="str">
        <f>IF(Eksplikatsioon!C127=0,"",Eksplikatsioon!C127)</f>
        <v/>
      </c>
      <c r="D126" s="23" t="str">
        <f>IF(Eksplikatsioon!D127=0,"",Eksplikatsioon!D127)</f>
        <v/>
      </c>
      <c r="E126" s="59"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1" t="str">
        <f>IF(Eksplikatsioon!B128=0,"",Eksplikatsioon!B128)</f>
        <v/>
      </c>
      <c r="C127" s="23" t="str">
        <f>IF(Eksplikatsioon!C128=0,"",Eksplikatsioon!C128)</f>
        <v/>
      </c>
      <c r="D127" s="23" t="str">
        <f>IF(Eksplikatsioon!D128=0,"",Eksplikatsioon!D128)</f>
        <v/>
      </c>
      <c r="E127" s="59"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1" t="str">
        <f>IF(Eksplikatsioon!B129=0,"",Eksplikatsioon!B129)</f>
        <v/>
      </c>
      <c r="C128" s="23" t="str">
        <f>IF(Eksplikatsioon!C129=0,"",Eksplikatsioon!C129)</f>
        <v/>
      </c>
      <c r="D128" s="23" t="str">
        <f>IF(Eksplikatsioon!D129=0,"",Eksplikatsioon!D129)</f>
        <v/>
      </c>
      <c r="E128" s="59"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1" t="str">
        <f>IF(Eksplikatsioon!B130=0,"",Eksplikatsioon!B130)</f>
        <v/>
      </c>
      <c r="C129" s="23" t="str">
        <f>IF(Eksplikatsioon!C130=0,"",Eksplikatsioon!C130)</f>
        <v/>
      </c>
      <c r="D129" s="23" t="str">
        <f>IF(Eksplikatsioon!D130=0,"",Eksplikatsioon!D130)</f>
        <v/>
      </c>
      <c r="E129" s="59"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1" t="str">
        <f>IF(Eksplikatsioon!B131=0,"",Eksplikatsioon!B131)</f>
        <v/>
      </c>
      <c r="C130" s="23" t="str">
        <f>IF(Eksplikatsioon!C131=0,"",Eksplikatsioon!C131)</f>
        <v/>
      </c>
      <c r="D130" s="23" t="str">
        <f>IF(Eksplikatsioon!D131=0,"",Eksplikatsioon!D131)</f>
        <v/>
      </c>
      <c r="E130" s="59"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1" t="str">
        <f>IF(Eksplikatsioon!B132=0,"",Eksplikatsioon!B132)</f>
        <v/>
      </c>
      <c r="C131" s="23" t="str">
        <f>IF(Eksplikatsioon!C132=0,"",Eksplikatsioon!C132)</f>
        <v/>
      </c>
      <c r="D131" s="23" t="str">
        <f>IF(Eksplikatsioon!D132=0,"",Eksplikatsioon!D132)</f>
        <v/>
      </c>
      <c r="E131" s="59"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1" t="str">
        <f>IF(Eksplikatsioon!B133=0,"",Eksplikatsioon!B133)</f>
        <v/>
      </c>
      <c r="C132" s="23" t="str">
        <f>IF(Eksplikatsioon!C133=0,"",Eksplikatsioon!C133)</f>
        <v/>
      </c>
      <c r="D132" s="23" t="str">
        <f>IF(Eksplikatsioon!D133=0,"",Eksplikatsioon!D133)</f>
        <v/>
      </c>
      <c r="E132" s="59"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1" t="str">
        <f>IF(Eksplikatsioon!B134=0,"",Eksplikatsioon!B134)</f>
        <v/>
      </c>
      <c r="C133" s="23" t="str">
        <f>IF(Eksplikatsioon!C134=0,"",Eksplikatsioon!C134)</f>
        <v/>
      </c>
      <c r="D133" s="23" t="str">
        <f>IF(Eksplikatsioon!D134=0,"",Eksplikatsioon!D134)</f>
        <v/>
      </c>
      <c r="E133" s="59"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1" t="str">
        <f>IF(Eksplikatsioon!B135=0,"",Eksplikatsioon!B135)</f>
        <v/>
      </c>
      <c r="C134" s="23" t="str">
        <f>IF(Eksplikatsioon!C135=0,"",Eksplikatsioon!C135)</f>
        <v/>
      </c>
      <c r="D134" s="23" t="str">
        <f>IF(Eksplikatsioon!D135=0,"",Eksplikatsioon!D135)</f>
        <v/>
      </c>
      <c r="E134" s="59"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1" t="str">
        <f>IF(Eksplikatsioon!B136=0,"",Eksplikatsioon!B136)</f>
        <v/>
      </c>
      <c r="C135" s="23" t="str">
        <f>IF(Eksplikatsioon!C136=0,"",Eksplikatsioon!C136)</f>
        <v/>
      </c>
      <c r="D135" s="23" t="str">
        <f>IF(Eksplikatsioon!D136=0,"",Eksplikatsioon!D136)</f>
        <v/>
      </c>
      <c r="E135" s="59"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1" t="str">
        <f>IF(Eksplikatsioon!B137=0,"",Eksplikatsioon!B137)</f>
        <v/>
      </c>
      <c r="C136" s="23" t="str">
        <f>IF(Eksplikatsioon!C137=0,"",Eksplikatsioon!C137)</f>
        <v/>
      </c>
      <c r="D136" s="23" t="str">
        <f>IF(Eksplikatsioon!D137=0,"",Eksplikatsioon!D137)</f>
        <v/>
      </c>
      <c r="E136" s="59"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1" t="str">
        <f>IF(Eksplikatsioon!B138=0,"",Eksplikatsioon!B138)</f>
        <v/>
      </c>
      <c r="C137" s="23" t="str">
        <f>IF(Eksplikatsioon!C138=0,"",Eksplikatsioon!C138)</f>
        <v/>
      </c>
      <c r="D137" s="23" t="str">
        <f>IF(Eksplikatsioon!D138=0,"",Eksplikatsioon!D138)</f>
        <v/>
      </c>
      <c r="E137" s="59"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1" t="str">
        <f>IF(Eksplikatsioon!B139=0,"",Eksplikatsioon!B139)</f>
        <v/>
      </c>
      <c r="C138" s="23" t="str">
        <f>IF(Eksplikatsioon!C139=0,"",Eksplikatsioon!C139)</f>
        <v/>
      </c>
      <c r="D138" s="23" t="str">
        <f>IF(Eksplikatsioon!D139=0,"",Eksplikatsioon!D139)</f>
        <v/>
      </c>
      <c r="E138" s="59"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1" t="str">
        <f>IF(Eksplikatsioon!B140=0,"",Eksplikatsioon!B140)</f>
        <v/>
      </c>
      <c r="C139" s="23" t="str">
        <f>IF(Eksplikatsioon!C140=0,"",Eksplikatsioon!C140)</f>
        <v/>
      </c>
      <c r="D139" s="23" t="str">
        <f>IF(Eksplikatsioon!D140=0,"",Eksplikatsioon!D140)</f>
        <v/>
      </c>
      <c r="E139" s="59"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1" t="str">
        <f>IF(Eksplikatsioon!B141=0,"",Eksplikatsioon!B141)</f>
        <v/>
      </c>
      <c r="C140" s="23" t="str">
        <f>IF(Eksplikatsioon!C141=0,"",Eksplikatsioon!C141)</f>
        <v/>
      </c>
      <c r="D140" s="23" t="str">
        <f>IF(Eksplikatsioon!D141=0,"",Eksplikatsioon!D141)</f>
        <v/>
      </c>
      <c r="E140" s="59"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1" t="str">
        <f>IF(Eksplikatsioon!B142=0,"",Eksplikatsioon!B142)</f>
        <v/>
      </c>
      <c r="C141" s="23" t="str">
        <f>IF(Eksplikatsioon!C142=0,"",Eksplikatsioon!C142)</f>
        <v/>
      </c>
      <c r="D141" s="23" t="str">
        <f>IF(Eksplikatsioon!D142=0,"",Eksplikatsioon!D142)</f>
        <v/>
      </c>
      <c r="E141" s="59"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1" t="str">
        <f>IF(Eksplikatsioon!B143=0,"",Eksplikatsioon!B143)</f>
        <v/>
      </c>
      <c r="C142" s="23" t="str">
        <f>IF(Eksplikatsioon!C143=0,"",Eksplikatsioon!C143)</f>
        <v/>
      </c>
      <c r="D142" s="23" t="str">
        <f>IF(Eksplikatsioon!D143=0,"",Eksplikatsioon!D143)</f>
        <v/>
      </c>
      <c r="E142" s="59"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1" t="str">
        <f>IF(Eksplikatsioon!B144=0,"",Eksplikatsioon!B144)</f>
        <v/>
      </c>
      <c r="C143" s="23" t="str">
        <f>IF(Eksplikatsioon!C144=0,"",Eksplikatsioon!C144)</f>
        <v/>
      </c>
      <c r="D143" s="23" t="str">
        <f>IF(Eksplikatsioon!D144=0,"",Eksplikatsioon!D144)</f>
        <v/>
      </c>
      <c r="E143" s="59"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1" t="str">
        <f>IF(Eksplikatsioon!B145=0,"",Eksplikatsioon!B145)</f>
        <v/>
      </c>
      <c r="C144" s="23" t="str">
        <f>IF(Eksplikatsioon!C145=0,"",Eksplikatsioon!C145)</f>
        <v/>
      </c>
      <c r="D144" s="23" t="str">
        <f>IF(Eksplikatsioon!D145=0,"",Eksplikatsioon!D145)</f>
        <v/>
      </c>
      <c r="E144" s="59"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1" t="str">
        <f>IF(Eksplikatsioon!B146=0,"",Eksplikatsioon!B146)</f>
        <v/>
      </c>
      <c r="C145" s="23" t="str">
        <f>IF(Eksplikatsioon!C146=0,"",Eksplikatsioon!C146)</f>
        <v/>
      </c>
      <c r="D145" s="23" t="str">
        <f>IF(Eksplikatsioon!D146=0,"",Eksplikatsioon!D146)</f>
        <v/>
      </c>
      <c r="E145" s="59"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1" t="str">
        <f>IF(Eksplikatsioon!B147=0,"",Eksplikatsioon!B147)</f>
        <v/>
      </c>
      <c r="C146" s="23" t="str">
        <f>IF(Eksplikatsioon!C147=0,"",Eksplikatsioon!C147)</f>
        <v/>
      </c>
      <c r="D146" s="23" t="str">
        <f>IF(Eksplikatsioon!D147=0,"",Eksplikatsioon!D147)</f>
        <v/>
      </c>
      <c r="E146" s="59"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1" t="str">
        <f>IF(Eksplikatsioon!B148=0,"",Eksplikatsioon!B148)</f>
        <v/>
      </c>
      <c r="C147" s="23" t="str">
        <f>IF(Eksplikatsioon!C148=0,"",Eksplikatsioon!C148)</f>
        <v/>
      </c>
      <c r="D147" s="23" t="str">
        <f>IF(Eksplikatsioon!D148=0,"",Eksplikatsioon!D148)</f>
        <v/>
      </c>
      <c r="E147" s="59"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1" t="str">
        <f>IF(Eksplikatsioon!B149=0,"",Eksplikatsioon!B149)</f>
        <v/>
      </c>
      <c r="C148" s="23" t="str">
        <f>IF(Eksplikatsioon!C149=0,"",Eksplikatsioon!C149)</f>
        <v/>
      </c>
      <c r="D148" s="23" t="str">
        <f>IF(Eksplikatsioon!D149=0,"",Eksplikatsioon!D149)</f>
        <v/>
      </c>
      <c r="E148" s="59"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1" t="str">
        <f>IF(Eksplikatsioon!B150=0,"",Eksplikatsioon!B150)</f>
        <v/>
      </c>
      <c r="C149" s="23" t="str">
        <f>IF(Eksplikatsioon!C150=0,"",Eksplikatsioon!C150)</f>
        <v/>
      </c>
      <c r="D149" s="23" t="str">
        <f>IF(Eksplikatsioon!D150=0,"",Eksplikatsioon!D150)</f>
        <v/>
      </c>
      <c r="E149" s="59"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1" t="str">
        <f>IF(Eksplikatsioon!B151=0,"",Eksplikatsioon!B151)</f>
        <v/>
      </c>
      <c r="C150" s="23" t="str">
        <f>IF(Eksplikatsioon!C151=0,"",Eksplikatsioon!C151)</f>
        <v/>
      </c>
      <c r="D150" s="23" t="str">
        <f>IF(Eksplikatsioon!D151=0,"",Eksplikatsioon!D151)</f>
        <v/>
      </c>
      <c r="E150" s="59"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1" t="str">
        <f>IF(Eksplikatsioon!B152=0,"",Eksplikatsioon!B152)</f>
        <v/>
      </c>
      <c r="C151" s="23" t="str">
        <f>IF(Eksplikatsioon!C152=0,"",Eksplikatsioon!C152)</f>
        <v/>
      </c>
      <c r="D151" s="23" t="str">
        <f>IF(Eksplikatsioon!D152=0,"",Eksplikatsioon!D152)</f>
        <v/>
      </c>
      <c r="E151" s="59"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1" t="str">
        <f>IF(Eksplikatsioon!B153=0,"",Eksplikatsioon!B153)</f>
        <v/>
      </c>
      <c r="C152" s="23" t="str">
        <f>IF(Eksplikatsioon!C153=0,"",Eksplikatsioon!C153)</f>
        <v/>
      </c>
      <c r="D152" s="23" t="str">
        <f>IF(Eksplikatsioon!D153=0,"",Eksplikatsioon!D153)</f>
        <v/>
      </c>
      <c r="E152" s="59"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1" t="str">
        <f>IF(Eksplikatsioon!B154=0,"",Eksplikatsioon!B154)</f>
        <v/>
      </c>
      <c r="C153" s="23" t="str">
        <f>IF(Eksplikatsioon!C154=0,"",Eksplikatsioon!C154)</f>
        <v/>
      </c>
      <c r="D153" s="23" t="str">
        <f>IF(Eksplikatsioon!D154=0,"",Eksplikatsioon!D154)</f>
        <v/>
      </c>
      <c r="E153" s="59"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1" t="str">
        <f>IF(Eksplikatsioon!B155=0,"",Eksplikatsioon!B155)</f>
        <v/>
      </c>
      <c r="C154" s="23" t="str">
        <f>IF(Eksplikatsioon!C155=0,"",Eksplikatsioon!C155)</f>
        <v/>
      </c>
      <c r="D154" s="23" t="str">
        <f>IF(Eksplikatsioon!D155=0,"",Eksplikatsioon!D155)</f>
        <v/>
      </c>
      <c r="E154" s="59"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1" t="str">
        <f>IF(Eksplikatsioon!B156=0,"",Eksplikatsioon!B156)</f>
        <v/>
      </c>
      <c r="C155" s="23" t="str">
        <f>IF(Eksplikatsioon!C156=0,"",Eksplikatsioon!C156)</f>
        <v/>
      </c>
      <c r="D155" s="23" t="str">
        <f>IF(Eksplikatsioon!D156=0,"",Eksplikatsioon!D156)</f>
        <v/>
      </c>
      <c r="E155" s="59"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1" t="str">
        <f>IF(Eksplikatsioon!B157=0,"",Eksplikatsioon!B157)</f>
        <v/>
      </c>
      <c r="C156" s="23" t="str">
        <f>IF(Eksplikatsioon!C157=0,"",Eksplikatsioon!C157)</f>
        <v/>
      </c>
      <c r="D156" s="23" t="str">
        <f>IF(Eksplikatsioon!D157=0,"",Eksplikatsioon!D157)</f>
        <v/>
      </c>
      <c r="E156" s="59"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1" t="str">
        <f>IF(Eksplikatsioon!B158=0,"",Eksplikatsioon!B158)</f>
        <v/>
      </c>
      <c r="C157" s="23" t="str">
        <f>IF(Eksplikatsioon!C158=0,"",Eksplikatsioon!C158)</f>
        <v/>
      </c>
      <c r="D157" s="23" t="str">
        <f>IF(Eksplikatsioon!D158=0,"",Eksplikatsioon!D158)</f>
        <v/>
      </c>
      <c r="E157" s="59"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1" t="str">
        <f>IF(Eksplikatsioon!B159=0,"",Eksplikatsioon!B159)</f>
        <v/>
      </c>
      <c r="C158" s="23" t="str">
        <f>IF(Eksplikatsioon!C159=0,"",Eksplikatsioon!C159)</f>
        <v/>
      </c>
      <c r="D158" s="23" t="str">
        <f>IF(Eksplikatsioon!D159=0,"",Eksplikatsioon!D159)</f>
        <v/>
      </c>
      <c r="E158" s="59"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1" t="str">
        <f>IF(Eksplikatsioon!B160=0,"",Eksplikatsioon!B160)</f>
        <v/>
      </c>
      <c r="C159" s="23" t="str">
        <f>IF(Eksplikatsioon!C160=0,"",Eksplikatsioon!C160)</f>
        <v/>
      </c>
      <c r="D159" s="23" t="str">
        <f>IF(Eksplikatsioon!D160=0,"",Eksplikatsioon!D160)</f>
        <v/>
      </c>
      <c r="E159" s="59"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1" t="str">
        <f>IF(Eksplikatsioon!B161=0,"",Eksplikatsioon!B161)</f>
        <v/>
      </c>
      <c r="C160" s="23" t="str">
        <f>IF(Eksplikatsioon!C161=0,"",Eksplikatsioon!C161)</f>
        <v/>
      </c>
      <c r="D160" s="23" t="str">
        <f>IF(Eksplikatsioon!D161=0,"",Eksplikatsioon!D161)</f>
        <v/>
      </c>
      <c r="E160" s="59"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1" t="str">
        <f>IF(Eksplikatsioon!B162=0,"",Eksplikatsioon!B162)</f>
        <v/>
      </c>
      <c r="C161" s="23" t="str">
        <f>IF(Eksplikatsioon!C162=0,"",Eksplikatsioon!C162)</f>
        <v/>
      </c>
      <c r="D161" s="23" t="str">
        <f>IF(Eksplikatsioon!D162=0,"",Eksplikatsioon!D162)</f>
        <v/>
      </c>
      <c r="E161" s="59"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1" t="str">
        <f>IF(Eksplikatsioon!B163=0,"",Eksplikatsioon!B163)</f>
        <v/>
      </c>
      <c r="C162" s="23" t="str">
        <f>IF(Eksplikatsioon!C163=0,"",Eksplikatsioon!C163)</f>
        <v/>
      </c>
      <c r="D162" s="23" t="str">
        <f>IF(Eksplikatsioon!D163=0,"",Eksplikatsioon!D163)</f>
        <v/>
      </c>
      <c r="E162" s="59"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1" t="str">
        <f>IF(Eksplikatsioon!B164=0,"",Eksplikatsioon!B164)</f>
        <v/>
      </c>
      <c r="C163" s="23" t="str">
        <f>IF(Eksplikatsioon!C164=0,"",Eksplikatsioon!C164)</f>
        <v/>
      </c>
      <c r="D163" s="23" t="str">
        <f>IF(Eksplikatsioon!D164=0,"",Eksplikatsioon!D164)</f>
        <v/>
      </c>
      <c r="E163" s="59"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1" t="str">
        <f>IF(Eksplikatsioon!B165=0,"",Eksplikatsioon!B165)</f>
        <v/>
      </c>
      <c r="C164" s="23" t="str">
        <f>IF(Eksplikatsioon!C165=0,"",Eksplikatsioon!C165)</f>
        <v/>
      </c>
      <c r="D164" s="23" t="str">
        <f>IF(Eksplikatsioon!D165=0,"",Eksplikatsioon!D165)</f>
        <v/>
      </c>
      <c r="E164" s="59"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1" t="str">
        <f>IF(Eksplikatsioon!B166=0,"",Eksplikatsioon!B166)</f>
        <v/>
      </c>
      <c r="C165" s="23" t="str">
        <f>IF(Eksplikatsioon!C166=0,"",Eksplikatsioon!C166)</f>
        <v/>
      </c>
      <c r="D165" s="23" t="str">
        <f>IF(Eksplikatsioon!D166=0,"",Eksplikatsioon!D166)</f>
        <v/>
      </c>
      <c r="E165" s="59"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1" t="str">
        <f>IF(Eksplikatsioon!B167=0,"",Eksplikatsioon!B167)</f>
        <v/>
      </c>
      <c r="C166" s="23" t="str">
        <f>IF(Eksplikatsioon!C167=0,"",Eksplikatsioon!C167)</f>
        <v/>
      </c>
      <c r="D166" s="23" t="str">
        <f>IF(Eksplikatsioon!D167=0,"",Eksplikatsioon!D167)</f>
        <v/>
      </c>
      <c r="E166" s="59"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1" t="str">
        <f>IF(Eksplikatsioon!B168=0,"",Eksplikatsioon!B168)</f>
        <v/>
      </c>
      <c r="C167" s="23" t="str">
        <f>IF(Eksplikatsioon!C168=0,"",Eksplikatsioon!C168)</f>
        <v/>
      </c>
      <c r="D167" s="23" t="str">
        <f>IF(Eksplikatsioon!D168=0,"",Eksplikatsioon!D168)</f>
        <v/>
      </c>
      <c r="E167" s="59"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1" t="str">
        <f>IF(Eksplikatsioon!B169=0,"",Eksplikatsioon!B169)</f>
        <v/>
      </c>
      <c r="C168" s="23" t="str">
        <f>IF(Eksplikatsioon!C169=0,"",Eksplikatsioon!C169)</f>
        <v/>
      </c>
      <c r="D168" s="23" t="str">
        <f>IF(Eksplikatsioon!D169=0,"",Eksplikatsioon!D169)</f>
        <v/>
      </c>
      <c r="E168" s="59"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1" t="str">
        <f>IF(Eksplikatsioon!B170=0,"",Eksplikatsioon!B170)</f>
        <v/>
      </c>
      <c r="C169" s="23" t="str">
        <f>IF(Eksplikatsioon!C170=0,"",Eksplikatsioon!C170)</f>
        <v/>
      </c>
      <c r="D169" s="23" t="str">
        <f>IF(Eksplikatsioon!D170=0,"",Eksplikatsioon!D170)</f>
        <v/>
      </c>
      <c r="E169" s="59"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1" t="str">
        <f>IF(Eksplikatsioon!B171=0,"",Eksplikatsioon!B171)</f>
        <v/>
      </c>
      <c r="C170" s="23" t="str">
        <f>IF(Eksplikatsioon!C171=0,"",Eksplikatsioon!C171)</f>
        <v/>
      </c>
      <c r="D170" s="23" t="str">
        <f>IF(Eksplikatsioon!D171=0,"",Eksplikatsioon!D171)</f>
        <v/>
      </c>
      <c r="E170" s="59"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1" t="str">
        <f>IF(Eksplikatsioon!B172=0,"",Eksplikatsioon!B172)</f>
        <v/>
      </c>
      <c r="C171" s="23" t="str">
        <f>IF(Eksplikatsioon!C172=0,"",Eksplikatsioon!C172)</f>
        <v/>
      </c>
      <c r="D171" s="23" t="str">
        <f>IF(Eksplikatsioon!D172=0,"",Eksplikatsioon!D172)</f>
        <v/>
      </c>
      <c r="E171" s="59"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1" t="str">
        <f>IF(Eksplikatsioon!B173=0,"",Eksplikatsioon!B173)</f>
        <v/>
      </c>
      <c r="C172" s="23" t="str">
        <f>IF(Eksplikatsioon!C173=0,"",Eksplikatsioon!C173)</f>
        <v/>
      </c>
      <c r="D172" s="23" t="str">
        <f>IF(Eksplikatsioon!D173=0,"",Eksplikatsioon!D173)</f>
        <v/>
      </c>
      <c r="E172" s="59"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1" t="str">
        <f>IF(Eksplikatsioon!B174=0,"",Eksplikatsioon!B174)</f>
        <v/>
      </c>
      <c r="C173" s="23" t="str">
        <f>IF(Eksplikatsioon!C174=0,"",Eksplikatsioon!C174)</f>
        <v/>
      </c>
      <c r="D173" s="23" t="str">
        <f>IF(Eksplikatsioon!D174=0,"",Eksplikatsioon!D174)</f>
        <v/>
      </c>
      <c r="E173" s="59"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1" t="str">
        <f>IF(Eksplikatsioon!B175=0,"",Eksplikatsioon!B175)</f>
        <v/>
      </c>
      <c r="C174" s="23" t="str">
        <f>IF(Eksplikatsioon!C175=0,"",Eksplikatsioon!C175)</f>
        <v/>
      </c>
      <c r="D174" s="23" t="str">
        <f>IF(Eksplikatsioon!D175=0,"",Eksplikatsioon!D175)</f>
        <v/>
      </c>
      <c r="E174" s="59"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1" t="str">
        <f>IF(Eksplikatsioon!B176=0,"",Eksplikatsioon!B176)</f>
        <v/>
      </c>
      <c r="C175" s="23" t="str">
        <f>IF(Eksplikatsioon!C176=0,"",Eksplikatsioon!C176)</f>
        <v/>
      </c>
      <c r="D175" s="23" t="str">
        <f>IF(Eksplikatsioon!D176=0,"",Eksplikatsioon!D176)</f>
        <v/>
      </c>
      <c r="E175" s="59"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1" t="str">
        <f>IF(Eksplikatsioon!B177=0,"",Eksplikatsioon!B177)</f>
        <v/>
      </c>
      <c r="C176" s="23" t="str">
        <f>IF(Eksplikatsioon!C177=0,"",Eksplikatsioon!C177)</f>
        <v/>
      </c>
      <c r="D176" s="23" t="str">
        <f>IF(Eksplikatsioon!D177=0,"",Eksplikatsioon!D177)</f>
        <v/>
      </c>
      <c r="E176" s="59"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1" t="str">
        <f>IF(Eksplikatsioon!B178=0,"",Eksplikatsioon!B178)</f>
        <v/>
      </c>
      <c r="C177" s="23" t="str">
        <f>IF(Eksplikatsioon!C178=0,"",Eksplikatsioon!C178)</f>
        <v/>
      </c>
      <c r="D177" s="23" t="str">
        <f>IF(Eksplikatsioon!D178=0,"",Eksplikatsioon!D178)</f>
        <v/>
      </c>
      <c r="E177" s="59"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1" t="str">
        <f>IF(Eksplikatsioon!B179=0,"",Eksplikatsioon!B179)</f>
        <v/>
      </c>
      <c r="C178" s="23" t="str">
        <f>IF(Eksplikatsioon!C179=0,"",Eksplikatsioon!C179)</f>
        <v/>
      </c>
      <c r="D178" s="23" t="str">
        <f>IF(Eksplikatsioon!D179=0,"",Eksplikatsioon!D179)</f>
        <v/>
      </c>
      <c r="E178" s="59"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1" t="str">
        <f>IF(Eksplikatsioon!B180=0,"",Eksplikatsioon!B180)</f>
        <v/>
      </c>
      <c r="C179" s="23" t="str">
        <f>IF(Eksplikatsioon!C180=0,"",Eksplikatsioon!C180)</f>
        <v/>
      </c>
      <c r="D179" s="23" t="str">
        <f>IF(Eksplikatsioon!D180=0,"",Eksplikatsioon!D180)</f>
        <v/>
      </c>
      <c r="E179" s="59"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1" t="str">
        <f>IF(Eksplikatsioon!B181=0,"",Eksplikatsioon!B181)</f>
        <v/>
      </c>
      <c r="C180" s="23" t="str">
        <f>IF(Eksplikatsioon!C181=0,"",Eksplikatsioon!C181)</f>
        <v/>
      </c>
      <c r="D180" s="23" t="str">
        <f>IF(Eksplikatsioon!D181=0,"",Eksplikatsioon!D181)</f>
        <v/>
      </c>
      <c r="E180" s="59"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1" t="str">
        <f>IF(Eksplikatsioon!B182=0,"",Eksplikatsioon!B182)</f>
        <v/>
      </c>
      <c r="C181" s="23" t="str">
        <f>IF(Eksplikatsioon!C182=0,"",Eksplikatsioon!C182)</f>
        <v/>
      </c>
      <c r="D181" s="23" t="str">
        <f>IF(Eksplikatsioon!D182=0,"",Eksplikatsioon!D182)</f>
        <v/>
      </c>
      <c r="E181" s="59"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1" t="str">
        <f>IF(Eksplikatsioon!B183=0,"",Eksplikatsioon!B183)</f>
        <v/>
      </c>
      <c r="C182" s="23" t="str">
        <f>IF(Eksplikatsioon!C183=0,"",Eksplikatsioon!C183)</f>
        <v/>
      </c>
      <c r="D182" s="23" t="str">
        <f>IF(Eksplikatsioon!D183=0,"",Eksplikatsioon!D183)</f>
        <v/>
      </c>
      <c r="E182" s="59"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1" t="str">
        <f>IF(Eksplikatsioon!B184=0,"",Eksplikatsioon!B184)</f>
        <v/>
      </c>
      <c r="C183" s="23" t="str">
        <f>IF(Eksplikatsioon!C184=0,"",Eksplikatsioon!C184)</f>
        <v/>
      </c>
      <c r="D183" s="23" t="str">
        <f>IF(Eksplikatsioon!D184=0,"",Eksplikatsioon!D184)</f>
        <v/>
      </c>
      <c r="E183" s="59"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1" t="str">
        <f>IF(Eksplikatsioon!B185=0,"",Eksplikatsioon!B185)</f>
        <v/>
      </c>
      <c r="C184" s="23" t="str">
        <f>IF(Eksplikatsioon!C185=0,"",Eksplikatsioon!C185)</f>
        <v/>
      </c>
      <c r="D184" s="23" t="str">
        <f>IF(Eksplikatsioon!D185=0,"",Eksplikatsioon!D185)</f>
        <v/>
      </c>
      <c r="E184" s="59"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1" t="str">
        <f>IF(Eksplikatsioon!B186=0,"",Eksplikatsioon!B186)</f>
        <v/>
      </c>
      <c r="C185" s="23" t="str">
        <f>IF(Eksplikatsioon!C186=0,"",Eksplikatsioon!C186)</f>
        <v/>
      </c>
      <c r="D185" s="23" t="str">
        <f>IF(Eksplikatsioon!D186=0,"",Eksplikatsioon!D186)</f>
        <v/>
      </c>
      <c r="E185" s="59"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1" t="str">
        <f>IF(Eksplikatsioon!B187=0,"",Eksplikatsioon!B187)</f>
        <v/>
      </c>
      <c r="C186" s="23" t="str">
        <f>IF(Eksplikatsioon!C187=0,"",Eksplikatsioon!C187)</f>
        <v/>
      </c>
      <c r="D186" s="23" t="str">
        <f>IF(Eksplikatsioon!D187=0,"",Eksplikatsioon!D187)</f>
        <v/>
      </c>
      <c r="E186" s="59"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1" t="str">
        <f>IF(Eksplikatsioon!B188=0,"",Eksplikatsioon!B188)</f>
        <v/>
      </c>
      <c r="C187" s="23" t="str">
        <f>IF(Eksplikatsioon!C188=0,"",Eksplikatsioon!C188)</f>
        <v/>
      </c>
      <c r="D187" s="23" t="str">
        <f>IF(Eksplikatsioon!D188=0,"",Eksplikatsioon!D188)</f>
        <v/>
      </c>
      <c r="E187" s="59"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1" t="str">
        <f>IF(Eksplikatsioon!B189=0,"",Eksplikatsioon!B189)</f>
        <v/>
      </c>
      <c r="C188" s="23" t="str">
        <f>IF(Eksplikatsioon!C189=0,"",Eksplikatsioon!C189)</f>
        <v/>
      </c>
      <c r="D188" s="23" t="str">
        <f>IF(Eksplikatsioon!D189=0,"",Eksplikatsioon!D189)</f>
        <v/>
      </c>
      <c r="E188" s="59"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1" t="str">
        <f>IF(Eksplikatsioon!B190=0,"",Eksplikatsioon!B190)</f>
        <v/>
      </c>
      <c r="C189" s="23" t="str">
        <f>IF(Eksplikatsioon!C190=0,"",Eksplikatsioon!C190)</f>
        <v/>
      </c>
      <c r="D189" s="23" t="str">
        <f>IF(Eksplikatsioon!D190=0,"",Eksplikatsioon!D190)</f>
        <v/>
      </c>
      <c r="E189" s="59"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1" t="str">
        <f>IF(Eksplikatsioon!B191=0,"",Eksplikatsioon!B191)</f>
        <v/>
      </c>
      <c r="C190" s="23" t="str">
        <f>IF(Eksplikatsioon!C191=0,"",Eksplikatsioon!C191)</f>
        <v/>
      </c>
      <c r="D190" s="23" t="str">
        <f>IF(Eksplikatsioon!D191=0,"",Eksplikatsioon!D191)</f>
        <v/>
      </c>
      <c r="E190" s="59"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1" t="str">
        <f>IF(Eksplikatsioon!B192=0,"",Eksplikatsioon!B192)</f>
        <v/>
      </c>
      <c r="C191" s="23" t="str">
        <f>IF(Eksplikatsioon!C192=0,"",Eksplikatsioon!C192)</f>
        <v/>
      </c>
      <c r="D191" s="23" t="str">
        <f>IF(Eksplikatsioon!D192=0,"",Eksplikatsioon!D192)</f>
        <v/>
      </c>
      <c r="E191" s="59"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1" t="str">
        <f>IF(Eksplikatsioon!B193=0,"",Eksplikatsioon!B193)</f>
        <v/>
      </c>
      <c r="C192" s="23" t="str">
        <f>IF(Eksplikatsioon!C193=0,"",Eksplikatsioon!C193)</f>
        <v/>
      </c>
      <c r="D192" s="23" t="str">
        <f>IF(Eksplikatsioon!D193=0,"",Eksplikatsioon!D193)</f>
        <v/>
      </c>
      <c r="E192" s="59"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1" t="str">
        <f>IF(Eksplikatsioon!B194=0,"",Eksplikatsioon!B194)</f>
        <v/>
      </c>
      <c r="C193" s="23" t="str">
        <f>IF(Eksplikatsioon!C194=0,"",Eksplikatsioon!C194)</f>
        <v/>
      </c>
      <c r="D193" s="23" t="str">
        <f>IF(Eksplikatsioon!D194=0,"",Eksplikatsioon!D194)</f>
        <v/>
      </c>
      <c r="E193" s="59"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1" t="str">
        <f>IF(Eksplikatsioon!B195=0,"",Eksplikatsioon!B195)</f>
        <v/>
      </c>
      <c r="C194" s="23" t="str">
        <f>IF(Eksplikatsioon!C195=0,"",Eksplikatsioon!C195)</f>
        <v/>
      </c>
      <c r="D194" s="23" t="str">
        <f>IF(Eksplikatsioon!D195=0,"",Eksplikatsioon!D195)</f>
        <v/>
      </c>
      <c r="E194" s="59"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1" t="str">
        <f>IF(Eksplikatsioon!B196=0,"",Eksplikatsioon!B196)</f>
        <v/>
      </c>
      <c r="C195" s="23" t="str">
        <f>IF(Eksplikatsioon!C196=0,"",Eksplikatsioon!C196)</f>
        <v/>
      </c>
      <c r="D195" s="23" t="str">
        <f>IF(Eksplikatsioon!D196=0,"",Eksplikatsioon!D196)</f>
        <v/>
      </c>
      <c r="E195" s="59"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1" t="str">
        <f>IF(Eksplikatsioon!B197=0,"",Eksplikatsioon!B197)</f>
        <v/>
      </c>
      <c r="C196" s="23" t="str">
        <f>IF(Eksplikatsioon!C197=0,"",Eksplikatsioon!C197)</f>
        <v/>
      </c>
      <c r="D196" s="23" t="str">
        <f>IF(Eksplikatsioon!D197=0,"",Eksplikatsioon!D197)</f>
        <v/>
      </c>
      <c r="E196" s="59"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1" t="str">
        <f>IF(Eksplikatsioon!B198=0,"",Eksplikatsioon!B198)</f>
        <v/>
      </c>
      <c r="C197" s="23" t="str">
        <f>IF(Eksplikatsioon!C198=0,"",Eksplikatsioon!C198)</f>
        <v/>
      </c>
      <c r="D197" s="23" t="str">
        <f>IF(Eksplikatsioon!D198=0,"",Eksplikatsioon!D198)</f>
        <v/>
      </c>
      <c r="E197" s="59"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1" t="str">
        <f>IF(Eksplikatsioon!B199=0,"",Eksplikatsioon!B199)</f>
        <v/>
      </c>
      <c r="C198" s="23" t="str">
        <f>IF(Eksplikatsioon!C199=0,"",Eksplikatsioon!C199)</f>
        <v/>
      </c>
      <c r="D198" s="23" t="str">
        <f>IF(Eksplikatsioon!D199=0,"",Eksplikatsioon!D199)</f>
        <v/>
      </c>
      <c r="E198" s="59"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1" t="str">
        <f>IF(Eksplikatsioon!B200=0,"",Eksplikatsioon!B200)</f>
        <v/>
      </c>
      <c r="C199" s="23" t="str">
        <f>IF(Eksplikatsioon!C200=0,"",Eksplikatsioon!C200)</f>
        <v/>
      </c>
      <c r="D199" s="23" t="str">
        <f>IF(Eksplikatsioon!D200=0,"",Eksplikatsioon!D200)</f>
        <v/>
      </c>
      <c r="E199" s="59"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1" t="str">
        <f>IF(Eksplikatsioon!B201=0,"",Eksplikatsioon!B201)</f>
        <v/>
      </c>
      <c r="C200" s="23" t="str">
        <f>IF(Eksplikatsioon!C201=0,"",Eksplikatsioon!C201)</f>
        <v/>
      </c>
      <c r="D200" s="23" t="str">
        <f>IF(Eksplikatsioon!D201=0,"",Eksplikatsioon!D201)</f>
        <v/>
      </c>
      <c r="E200" s="59"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1" t="str">
        <f>IF(Eksplikatsioon!B202=0,"",Eksplikatsioon!B202)</f>
        <v/>
      </c>
      <c r="C201" s="23" t="str">
        <f>IF(Eksplikatsioon!C202=0,"",Eksplikatsioon!C202)</f>
        <v/>
      </c>
      <c r="D201" s="23" t="str">
        <f>IF(Eksplikatsioon!D202=0,"",Eksplikatsioon!D202)</f>
        <v/>
      </c>
      <c r="E201" s="59"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1" t="str">
        <f>IF(Eksplikatsioon!B203=0,"",Eksplikatsioon!B203)</f>
        <v/>
      </c>
      <c r="C202" s="23" t="str">
        <f>IF(Eksplikatsioon!C203=0,"",Eksplikatsioon!C203)</f>
        <v/>
      </c>
      <c r="D202" s="23" t="str">
        <f>IF(Eksplikatsioon!D203=0,"",Eksplikatsioon!D203)</f>
        <v/>
      </c>
      <c r="E202" s="59"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1" t="str">
        <f>IF(Eksplikatsioon!B204=0,"",Eksplikatsioon!B204)</f>
        <v/>
      </c>
      <c r="C203" s="23" t="str">
        <f>IF(Eksplikatsioon!C204=0,"",Eksplikatsioon!C204)</f>
        <v/>
      </c>
      <c r="D203" s="23" t="str">
        <f>IF(Eksplikatsioon!D204=0,"",Eksplikatsioon!D204)</f>
        <v/>
      </c>
      <c r="E203" s="59"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1" t="str">
        <f>IF(Eksplikatsioon!B205=0,"",Eksplikatsioon!B205)</f>
        <v/>
      </c>
      <c r="C204" s="23" t="str">
        <f>IF(Eksplikatsioon!C205=0,"",Eksplikatsioon!C205)</f>
        <v/>
      </c>
      <c r="D204" s="23" t="str">
        <f>IF(Eksplikatsioon!D205=0,"",Eksplikatsioon!D205)</f>
        <v/>
      </c>
      <c r="E204" s="59"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1" t="str">
        <f>IF(Eksplikatsioon!B206=0,"",Eksplikatsioon!B206)</f>
        <v/>
      </c>
      <c r="C205" s="23" t="str">
        <f>IF(Eksplikatsioon!C206=0,"",Eksplikatsioon!C206)</f>
        <v/>
      </c>
      <c r="D205" s="23" t="str">
        <f>IF(Eksplikatsioon!D206=0,"",Eksplikatsioon!D206)</f>
        <v/>
      </c>
      <c r="E205" s="59"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1" t="str">
        <f>IF(Eksplikatsioon!B207=0,"",Eksplikatsioon!B207)</f>
        <v/>
      </c>
      <c r="C206" s="23" t="str">
        <f>IF(Eksplikatsioon!C207=0,"",Eksplikatsioon!C207)</f>
        <v/>
      </c>
      <c r="D206" s="23" t="str">
        <f>IF(Eksplikatsioon!D207=0,"",Eksplikatsioon!D207)</f>
        <v/>
      </c>
      <c r="E206" s="59"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1" t="str">
        <f>IF(Eksplikatsioon!B208=0,"",Eksplikatsioon!B208)</f>
        <v/>
      </c>
      <c r="C207" s="23" t="str">
        <f>IF(Eksplikatsioon!C208=0,"",Eksplikatsioon!C208)</f>
        <v/>
      </c>
      <c r="D207" s="23" t="str">
        <f>IF(Eksplikatsioon!D208=0,"",Eksplikatsioon!D208)</f>
        <v/>
      </c>
      <c r="E207" s="59"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1" t="str">
        <f>IF(Eksplikatsioon!B209=0,"",Eksplikatsioon!B209)</f>
        <v/>
      </c>
      <c r="C208" s="23" t="str">
        <f>IF(Eksplikatsioon!C209=0,"",Eksplikatsioon!C209)</f>
        <v/>
      </c>
      <c r="D208" s="23" t="str">
        <f>IF(Eksplikatsioon!D209=0,"",Eksplikatsioon!D209)</f>
        <v/>
      </c>
      <c r="E208" s="59"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1" t="str">
        <f>IF(Eksplikatsioon!B210=0,"",Eksplikatsioon!B210)</f>
        <v/>
      </c>
      <c r="C209" s="23" t="str">
        <f>IF(Eksplikatsioon!C210=0,"",Eksplikatsioon!C210)</f>
        <v/>
      </c>
      <c r="D209" s="23" t="str">
        <f>IF(Eksplikatsioon!D210=0,"",Eksplikatsioon!D210)</f>
        <v/>
      </c>
      <c r="E209" s="59"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1" t="str">
        <f>IF(Eksplikatsioon!B211=0,"",Eksplikatsioon!B211)</f>
        <v/>
      </c>
      <c r="C210" s="23" t="str">
        <f>IF(Eksplikatsioon!C211=0,"",Eksplikatsioon!C211)</f>
        <v/>
      </c>
      <c r="D210" s="23" t="str">
        <f>IF(Eksplikatsioon!D211=0,"",Eksplikatsioon!D211)</f>
        <v/>
      </c>
      <c r="E210" s="59"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1" t="str">
        <f>IF(Eksplikatsioon!B212=0,"",Eksplikatsioon!B212)</f>
        <v/>
      </c>
      <c r="C211" s="23" t="str">
        <f>IF(Eksplikatsioon!C212=0,"",Eksplikatsioon!C212)</f>
        <v/>
      </c>
      <c r="D211" s="23" t="str">
        <f>IF(Eksplikatsioon!D212=0,"",Eksplikatsioon!D212)</f>
        <v/>
      </c>
      <c r="E211" s="59"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1" t="str">
        <f>IF(Eksplikatsioon!B213=0,"",Eksplikatsioon!B213)</f>
        <v/>
      </c>
      <c r="C212" s="23" t="str">
        <f>IF(Eksplikatsioon!C213=0,"",Eksplikatsioon!C213)</f>
        <v/>
      </c>
      <c r="D212" s="23" t="str">
        <f>IF(Eksplikatsioon!D213=0,"",Eksplikatsioon!D213)</f>
        <v/>
      </c>
      <c r="E212" s="59"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1" t="str">
        <f>IF(Eksplikatsioon!B214=0,"",Eksplikatsioon!B214)</f>
        <v/>
      </c>
      <c r="C213" s="23" t="str">
        <f>IF(Eksplikatsioon!C214=0,"",Eksplikatsioon!C214)</f>
        <v/>
      </c>
      <c r="D213" s="23" t="str">
        <f>IF(Eksplikatsioon!D214=0,"",Eksplikatsioon!D214)</f>
        <v/>
      </c>
      <c r="E213" s="59"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1" t="str">
        <f>IF(Eksplikatsioon!B215=0,"",Eksplikatsioon!B215)</f>
        <v/>
      </c>
      <c r="C214" s="23" t="str">
        <f>IF(Eksplikatsioon!C215=0,"",Eksplikatsioon!C215)</f>
        <v/>
      </c>
      <c r="D214" s="23" t="str">
        <f>IF(Eksplikatsioon!D215=0,"",Eksplikatsioon!D215)</f>
        <v/>
      </c>
      <c r="E214" s="59"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1" t="str">
        <f>IF(Eksplikatsioon!B216=0,"",Eksplikatsioon!B216)</f>
        <v/>
      </c>
      <c r="C215" s="23" t="str">
        <f>IF(Eksplikatsioon!C216=0,"",Eksplikatsioon!C216)</f>
        <v/>
      </c>
      <c r="D215" s="23" t="str">
        <f>IF(Eksplikatsioon!D216=0,"",Eksplikatsioon!D216)</f>
        <v/>
      </c>
      <c r="E215" s="59"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1" t="str">
        <f>IF(Eksplikatsioon!B217=0,"",Eksplikatsioon!B217)</f>
        <v/>
      </c>
      <c r="C216" s="23" t="str">
        <f>IF(Eksplikatsioon!C217=0,"",Eksplikatsioon!C217)</f>
        <v/>
      </c>
      <c r="D216" s="23" t="str">
        <f>IF(Eksplikatsioon!D217=0,"",Eksplikatsioon!D217)</f>
        <v/>
      </c>
      <c r="E216" s="59"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1" t="str">
        <f>IF(Eksplikatsioon!B218=0,"",Eksplikatsioon!B218)</f>
        <v/>
      </c>
      <c r="C217" s="23" t="str">
        <f>IF(Eksplikatsioon!C218=0,"",Eksplikatsioon!C218)</f>
        <v/>
      </c>
      <c r="D217" s="23" t="str">
        <f>IF(Eksplikatsioon!D218=0,"",Eksplikatsioon!D218)</f>
        <v/>
      </c>
      <c r="E217" s="59"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1" t="str">
        <f>IF(Eksplikatsioon!B219=0,"",Eksplikatsioon!B219)</f>
        <v/>
      </c>
      <c r="C218" s="23" t="str">
        <f>IF(Eksplikatsioon!C219=0,"",Eksplikatsioon!C219)</f>
        <v/>
      </c>
      <c r="D218" s="23" t="str">
        <f>IF(Eksplikatsioon!D219=0,"",Eksplikatsioon!D219)</f>
        <v/>
      </c>
      <c r="E218" s="59"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1" t="str">
        <f>IF(Eksplikatsioon!B220=0,"",Eksplikatsioon!B220)</f>
        <v/>
      </c>
      <c r="C219" s="23" t="str">
        <f>IF(Eksplikatsioon!C220=0,"",Eksplikatsioon!C220)</f>
        <v/>
      </c>
      <c r="D219" s="23" t="str">
        <f>IF(Eksplikatsioon!D220=0,"",Eksplikatsioon!D220)</f>
        <v/>
      </c>
      <c r="E219" s="59"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1" t="str">
        <f>IF(Eksplikatsioon!B221=0,"",Eksplikatsioon!B221)</f>
        <v/>
      </c>
      <c r="C220" s="23" t="str">
        <f>IF(Eksplikatsioon!C221=0,"",Eksplikatsioon!C221)</f>
        <v/>
      </c>
      <c r="D220" s="23" t="str">
        <f>IF(Eksplikatsioon!D221=0,"",Eksplikatsioon!D221)</f>
        <v/>
      </c>
      <c r="E220" s="59"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1" t="str">
        <f>IF(Eksplikatsioon!B222=0,"",Eksplikatsioon!B222)</f>
        <v/>
      </c>
      <c r="C221" s="23" t="str">
        <f>IF(Eksplikatsioon!C222=0,"",Eksplikatsioon!C222)</f>
        <v/>
      </c>
      <c r="D221" s="23" t="str">
        <f>IF(Eksplikatsioon!D222=0,"",Eksplikatsioon!D222)</f>
        <v/>
      </c>
      <c r="E221" s="59"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1" t="str">
        <f>IF(Eksplikatsioon!B223=0,"",Eksplikatsioon!B223)</f>
        <v/>
      </c>
      <c r="C222" s="23" t="str">
        <f>IF(Eksplikatsioon!C223=0,"",Eksplikatsioon!C223)</f>
        <v/>
      </c>
      <c r="D222" s="23" t="str">
        <f>IF(Eksplikatsioon!D223=0,"",Eksplikatsioon!D223)</f>
        <v/>
      </c>
      <c r="E222" s="59"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1" t="str">
        <f>IF(Eksplikatsioon!B224=0,"",Eksplikatsioon!B224)</f>
        <v/>
      </c>
      <c r="C223" s="23" t="str">
        <f>IF(Eksplikatsioon!C224=0,"",Eksplikatsioon!C224)</f>
        <v/>
      </c>
      <c r="D223" s="23" t="str">
        <f>IF(Eksplikatsioon!D224=0,"",Eksplikatsioon!D224)</f>
        <v/>
      </c>
      <c r="E223" s="59"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1" t="str">
        <f>IF(Eksplikatsioon!B225=0,"",Eksplikatsioon!B225)</f>
        <v/>
      </c>
      <c r="C224" s="23" t="str">
        <f>IF(Eksplikatsioon!C225=0,"",Eksplikatsioon!C225)</f>
        <v/>
      </c>
      <c r="D224" s="23" t="str">
        <f>IF(Eksplikatsioon!D225=0,"",Eksplikatsioon!D225)</f>
        <v/>
      </c>
      <c r="E224" s="59"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1" t="str">
        <f>IF(Eksplikatsioon!B226=0,"",Eksplikatsioon!B226)</f>
        <v/>
      </c>
      <c r="C225" s="23" t="str">
        <f>IF(Eksplikatsioon!C226=0,"",Eksplikatsioon!C226)</f>
        <v/>
      </c>
      <c r="D225" s="23" t="str">
        <f>IF(Eksplikatsioon!D226=0,"",Eksplikatsioon!D226)</f>
        <v/>
      </c>
      <c r="E225" s="59"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1" t="str">
        <f>IF(Eksplikatsioon!B227=0,"",Eksplikatsioon!B227)</f>
        <v/>
      </c>
      <c r="C226" s="23" t="str">
        <f>IF(Eksplikatsioon!C227=0,"",Eksplikatsioon!C227)</f>
        <v/>
      </c>
      <c r="D226" s="23" t="str">
        <f>IF(Eksplikatsioon!D227=0,"",Eksplikatsioon!D227)</f>
        <v/>
      </c>
      <c r="E226" s="59"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1" t="str">
        <f>IF(Eksplikatsioon!B228=0,"",Eksplikatsioon!B228)</f>
        <v/>
      </c>
      <c r="C227" s="23" t="str">
        <f>IF(Eksplikatsioon!C228=0,"",Eksplikatsioon!C228)</f>
        <v/>
      </c>
      <c r="D227" s="23" t="str">
        <f>IF(Eksplikatsioon!D228=0,"",Eksplikatsioon!D228)</f>
        <v/>
      </c>
      <c r="E227" s="59"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1" t="str">
        <f>IF(Eksplikatsioon!B229=0,"",Eksplikatsioon!B229)</f>
        <v/>
      </c>
      <c r="C228" s="23" t="str">
        <f>IF(Eksplikatsioon!C229=0,"",Eksplikatsioon!C229)</f>
        <v/>
      </c>
      <c r="D228" s="23" t="str">
        <f>IF(Eksplikatsioon!D229=0,"",Eksplikatsioon!D229)</f>
        <v/>
      </c>
      <c r="E228" s="59"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1" t="str">
        <f>IF(Eksplikatsioon!B230=0,"",Eksplikatsioon!B230)</f>
        <v/>
      </c>
      <c r="C229" s="23" t="str">
        <f>IF(Eksplikatsioon!C230=0,"",Eksplikatsioon!C230)</f>
        <v/>
      </c>
      <c r="D229" s="23" t="str">
        <f>IF(Eksplikatsioon!D230=0,"",Eksplikatsioon!D230)</f>
        <v/>
      </c>
      <c r="E229" s="59"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1" t="str">
        <f>IF(Eksplikatsioon!B231=0,"",Eksplikatsioon!B231)</f>
        <v/>
      </c>
      <c r="C230" s="23" t="str">
        <f>IF(Eksplikatsioon!C231=0,"",Eksplikatsioon!C231)</f>
        <v/>
      </c>
      <c r="D230" s="23" t="str">
        <f>IF(Eksplikatsioon!D231=0,"",Eksplikatsioon!D231)</f>
        <v/>
      </c>
      <c r="E230" s="59"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1" t="str">
        <f>IF(Eksplikatsioon!B232=0,"",Eksplikatsioon!B232)</f>
        <v/>
      </c>
      <c r="C231" s="23" t="str">
        <f>IF(Eksplikatsioon!C232=0,"",Eksplikatsioon!C232)</f>
        <v/>
      </c>
      <c r="D231" s="23" t="str">
        <f>IF(Eksplikatsioon!D232=0,"",Eksplikatsioon!D232)</f>
        <v/>
      </c>
      <c r="E231" s="59"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1" t="str">
        <f>IF(Eksplikatsioon!B233=0,"",Eksplikatsioon!B233)</f>
        <v/>
      </c>
      <c r="C232" s="23" t="str">
        <f>IF(Eksplikatsioon!C233=0,"",Eksplikatsioon!C233)</f>
        <v/>
      </c>
      <c r="D232" s="23" t="str">
        <f>IF(Eksplikatsioon!D233=0,"",Eksplikatsioon!D233)</f>
        <v/>
      </c>
      <c r="E232" s="59"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1" t="str">
        <f>IF(Eksplikatsioon!B234=0,"",Eksplikatsioon!B234)</f>
        <v/>
      </c>
      <c r="C233" s="23" t="str">
        <f>IF(Eksplikatsioon!C234=0,"",Eksplikatsioon!C234)</f>
        <v/>
      </c>
      <c r="D233" s="23" t="str">
        <f>IF(Eksplikatsioon!D234=0,"",Eksplikatsioon!D234)</f>
        <v/>
      </c>
      <c r="E233" s="59"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1" t="str">
        <f>IF(Eksplikatsioon!B235=0,"",Eksplikatsioon!B235)</f>
        <v/>
      </c>
      <c r="C234" s="23" t="str">
        <f>IF(Eksplikatsioon!C235=0,"",Eksplikatsioon!C235)</f>
        <v/>
      </c>
      <c r="D234" s="23" t="str">
        <f>IF(Eksplikatsioon!D235=0,"",Eksplikatsioon!D235)</f>
        <v/>
      </c>
      <c r="E234" s="59"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1" t="str">
        <f>IF(Eksplikatsioon!B236=0,"",Eksplikatsioon!B236)</f>
        <v/>
      </c>
      <c r="C235" s="23" t="str">
        <f>IF(Eksplikatsioon!C236=0,"",Eksplikatsioon!C236)</f>
        <v/>
      </c>
      <c r="D235" s="23" t="str">
        <f>IF(Eksplikatsioon!D236=0,"",Eksplikatsioon!D236)</f>
        <v/>
      </c>
      <c r="E235" s="59"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1" t="str">
        <f>IF(Eksplikatsioon!B237=0,"",Eksplikatsioon!B237)</f>
        <v/>
      </c>
      <c r="C236" s="23" t="str">
        <f>IF(Eksplikatsioon!C237=0,"",Eksplikatsioon!C237)</f>
        <v/>
      </c>
      <c r="D236" s="23" t="str">
        <f>IF(Eksplikatsioon!D237=0,"",Eksplikatsioon!D237)</f>
        <v/>
      </c>
      <c r="E236" s="59"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1" t="str">
        <f>IF(Eksplikatsioon!B238=0,"",Eksplikatsioon!B238)</f>
        <v/>
      </c>
      <c r="C237" s="23" t="str">
        <f>IF(Eksplikatsioon!C238=0,"",Eksplikatsioon!C238)</f>
        <v/>
      </c>
      <c r="D237" s="23" t="str">
        <f>IF(Eksplikatsioon!D238=0,"",Eksplikatsioon!D238)</f>
        <v/>
      </c>
      <c r="E237" s="59"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1" t="str">
        <f>IF(Eksplikatsioon!B239=0,"",Eksplikatsioon!B239)</f>
        <v/>
      </c>
      <c r="C238" s="23" t="str">
        <f>IF(Eksplikatsioon!C239=0,"",Eksplikatsioon!C239)</f>
        <v/>
      </c>
      <c r="D238" s="23" t="str">
        <f>IF(Eksplikatsioon!D239=0,"",Eksplikatsioon!D239)</f>
        <v/>
      </c>
      <c r="E238" s="59"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1" t="str">
        <f>IF(Eksplikatsioon!B240=0,"",Eksplikatsioon!B240)</f>
        <v/>
      </c>
      <c r="C239" s="23" t="str">
        <f>IF(Eksplikatsioon!C240=0,"",Eksplikatsioon!C240)</f>
        <v/>
      </c>
      <c r="D239" s="23" t="str">
        <f>IF(Eksplikatsioon!D240=0,"",Eksplikatsioon!D240)</f>
        <v/>
      </c>
      <c r="E239" s="59"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1" t="str">
        <f>IF(Eksplikatsioon!B241=0,"",Eksplikatsioon!B241)</f>
        <v/>
      </c>
      <c r="C240" s="23" t="str">
        <f>IF(Eksplikatsioon!C241=0,"",Eksplikatsioon!C241)</f>
        <v/>
      </c>
      <c r="D240" s="23" t="str">
        <f>IF(Eksplikatsioon!D241=0,"",Eksplikatsioon!D241)</f>
        <v/>
      </c>
      <c r="E240" s="59"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1" t="str">
        <f>IF(Eksplikatsioon!B242=0,"",Eksplikatsioon!B242)</f>
        <v/>
      </c>
      <c r="C241" s="23" t="str">
        <f>IF(Eksplikatsioon!C242=0,"",Eksplikatsioon!C242)</f>
        <v/>
      </c>
      <c r="D241" s="23" t="str">
        <f>IF(Eksplikatsioon!D242=0,"",Eksplikatsioon!D242)</f>
        <v/>
      </c>
      <c r="E241" s="59"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1" t="str">
        <f>IF(Eksplikatsioon!B243=0,"",Eksplikatsioon!B243)</f>
        <v/>
      </c>
      <c r="C242" s="23" t="str">
        <f>IF(Eksplikatsioon!C243=0,"",Eksplikatsioon!C243)</f>
        <v/>
      </c>
      <c r="D242" s="23" t="str">
        <f>IF(Eksplikatsioon!D243=0,"",Eksplikatsioon!D243)</f>
        <v/>
      </c>
      <c r="E242" s="59"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1" t="str">
        <f>IF(Eksplikatsioon!B244=0,"",Eksplikatsioon!B244)</f>
        <v/>
      </c>
      <c r="C243" s="23" t="str">
        <f>IF(Eksplikatsioon!C244=0,"",Eksplikatsioon!C244)</f>
        <v/>
      </c>
      <c r="D243" s="23" t="str">
        <f>IF(Eksplikatsioon!D244=0,"",Eksplikatsioon!D244)</f>
        <v/>
      </c>
      <c r="E243" s="59"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1" t="str">
        <f>IF(Eksplikatsioon!B245=0,"",Eksplikatsioon!B245)</f>
        <v/>
      </c>
      <c r="C244" s="23" t="str">
        <f>IF(Eksplikatsioon!C245=0,"",Eksplikatsioon!C245)</f>
        <v/>
      </c>
      <c r="D244" s="23" t="str">
        <f>IF(Eksplikatsioon!D245=0,"",Eksplikatsioon!D245)</f>
        <v/>
      </c>
      <c r="E244" s="59"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1" t="str">
        <f>IF(Eksplikatsioon!B246=0,"",Eksplikatsioon!B246)</f>
        <v/>
      </c>
      <c r="C245" s="23" t="str">
        <f>IF(Eksplikatsioon!C246=0,"",Eksplikatsioon!C246)</f>
        <v/>
      </c>
      <c r="D245" s="23" t="str">
        <f>IF(Eksplikatsioon!D246=0,"",Eksplikatsioon!D246)</f>
        <v/>
      </c>
      <c r="E245" s="59"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1" t="str">
        <f>IF(Eksplikatsioon!B247=0,"",Eksplikatsioon!B247)</f>
        <v/>
      </c>
      <c r="C246" s="23" t="str">
        <f>IF(Eksplikatsioon!C247=0,"",Eksplikatsioon!C247)</f>
        <v/>
      </c>
      <c r="D246" s="23" t="str">
        <f>IF(Eksplikatsioon!D247=0,"",Eksplikatsioon!D247)</f>
        <v/>
      </c>
      <c r="E246" s="59"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1" t="str">
        <f>IF(Eksplikatsioon!B248=0,"",Eksplikatsioon!B248)</f>
        <v/>
      </c>
      <c r="C247" s="23" t="str">
        <f>IF(Eksplikatsioon!C248=0,"",Eksplikatsioon!C248)</f>
        <v/>
      </c>
      <c r="D247" s="23" t="str">
        <f>IF(Eksplikatsioon!D248=0,"",Eksplikatsioon!D248)</f>
        <v/>
      </c>
      <c r="E247" s="59"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1" t="str">
        <f>IF(Eksplikatsioon!B249=0,"",Eksplikatsioon!B249)</f>
        <v/>
      </c>
      <c r="C248" s="23" t="str">
        <f>IF(Eksplikatsioon!C249=0,"",Eksplikatsioon!C249)</f>
        <v/>
      </c>
      <c r="D248" s="23" t="str">
        <f>IF(Eksplikatsioon!D249=0,"",Eksplikatsioon!D249)</f>
        <v/>
      </c>
      <c r="E248" s="59"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1" t="str">
        <f>IF(Eksplikatsioon!B250=0,"",Eksplikatsioon!B250)</f>
        <v/>
      </c>
      <c r="C249" s="23" t="str">
        <f>IF(Eksplikatsioon!C250=0,"",Eksplikatsioon!C250)</f>
        <v/>
      </c>
      <c r="D249" s="23" t="str">
        <f>IF(Eksplikatsioon!D250=0,"",Eksplikatsioon!D250)</f>
        <v/>
      </c>
      <c r="E249" s="59"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1" t="str">
        <f>IF(Eksplikatsioon!B251=0,"",Eksplikatsioon!B251)</f>
        <v/>
      </c>
      <c r="C250" s="23" t="str">
        <f>IF(Eksplikatsioon!C251=0,"",Eksplikatsioon!C251)</f>
        <v/>
      </c>
      <c r="D250" s="23" t="str">
        <f>IF(Eksplikatsioon!D251=0,"",Eksplikatsioon!D251)</f>
        <v/>
      </c>
      <c r="E250" s="59"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1" t="str">
        <f>IF(Eksplikatsioon!B252=0,"",Eksplikatsioon!B252)</f>
        <v/>
      </c>
      <c r="C251" s="23" t="str">
        <f>IF(Eksplikatsioon!C252=0,"",Eksplikatsioon!C252)</f>
        <v/>
      </c>
      <c r="D251" s="23" t="str">
        <f>IF(Eksplikatsioon!D252=0,"",Eksplikatsioon!D252)</f>
        <v/>
      </c>
      <c r="E251" s="59"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1" t="str">
        <f>IF(Eksplikatsioon!B253=0,"",Eksplikatsioon!B253)</f>
        <v/>
      </c>
      <c r="C252" s="23" t="str">
        <f>IF(Eksplikatsioon!C253=0,"",Eksplikatsioon!C253)</f>
        <v/>
      </c>
      <c r="D252" s="23" t="str">
        <f>IF(Eksplikatsioon!D253=0,"",Eksplikatsioon!D253)</f>
        <v/>
      </c>
      <c r="E252" s="59"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1" t="str">
        <f>IF(Eksplikatsioon!B254=0,"",Eksplikatsioon!B254)</f>
        <v/>
      </c>
      <c r="C253" s="23" t="str">
        <f>IF(Eksplikatsioon!C254=0,"",Eksplikatsioon!C254)</f>
        <v/>
      </c>
      <c r="D253" s="23" t="str">
        <f>IF(Eksplikatsioon!D254=0,"",Eksplikatsioon!D254)</f>
        <v/>
      </c>
      <c r="E253" s="59"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1" t="str">
        <f>IF(Eksplikatsioon!B255=0,"",Eksplikatsioon!B255)</f>
        <v/>
      </c>
      <c r="C254" s="23" t="str">
        <f>IF(Eksplikatsioon!C255=0,"",Eksplikatsioon!C255)</f>
        <v/>
      </c>
      <c r="D254" s="23" t="str">
        <f>IF(Eksplikatsioon!D255=0,"",Eksplikatsioon!D255)</f>
        <v/>
      </c>
      <c r="E254" s="59"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1" t="str">
        <f>IF(Eksplikatsioon!B256=0,"",Eksplikatsioon!B256)</f>
        <v/>
      </c>
      <c r="C255" s="23" t="str">
        <f>IF(Eksplikatsioon!C256=0,"",Eksplikatsioon!C256)</f>
        <v/>
      </c>
      <c r="D255" s="23" t="str">
        <f>IF(Eksplikatsioon!D256=0,"",Eksplikatsioon!D256)</f>
        <v/>
      </c>
      <c r="E255" s="59"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1" t="str">
        <f>IF(Eksplikatsioon!B257=0,"",Eksplikatsioon!B257)</f>
        <v/>
      </c>
      <c r="C256" s="23" t="str">
        <f>IF(Eksplikatsioon!C257=0,"",Eksplikatsioon!C257)</f>
        <v/>
      </c>
      <c r="D256" s="23" t="str">
        <f>IF(Eksplikatsioon!D257=0,"",Eksplikatsioon!D257)</f>
        <v/>
      </c>
      <c r="E256" s="59"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1" t="str">
        <f>IF(Eksplikatsioon!B258=0,"",Eksplikatsioon!B258)</f>
        <v/>
      </c>
      <c r="C257" s="23" t="str">
        <f>IF(Eksplikatsioon!C258=0,"",Eksplikatsioon!C258)</f>
        <v/>
      </c>
      <c r="D257" s="23" t="str">
        <f>IF(Eksplikatsioon!D258=0,"",Eksplikatsioon!D258)</f>
        <v/>
      </c>
      <c r="E257" s="59"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1" t="str">
        <f>IF(Eksplikatsioon!B259=0,"",Eksplikatsioon!B259)</f>
        <v/>
      </c>
      <c r="C258" s="23" t="str">
        <f>IF(Eksplikatsioon!C259=0,"",Eksplikatsioon!C259)</f>
        <v/>
      </c>
      <c r="D258" s="23" t="str">
        <f>IF(Eksplikatsioon!D259=0,"",Eksplikatsioon!D259)</f>
        <v/>
      </c>
      <c r="E258" s="59"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1" t="str">
        <f>IF(Eksplikatsioon!B260=0,"",Eksplikatsioon!B260)</f>
        <v/>
      </c>
      <c r="C259" s="23" t="str">
        <f>IF(Eksplikatsioon!C260=0,"",Eksplikatsioon!C260)</f>
        <v/>
      </c>
      <c r="D259" s="23" t="str">
        <f>IF(Eksplikatsioon!D260=0,"",Eksplikatsioon!D260)</f>
        <v/>
      </c>
      <c r="E259" s="59"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1" t="str">
        <f>IF(Eksplikatsioon!B261=0,"",Eksplikatsioon!B261)</f>
        <v/>
      </c>
      <c r="C260" s="23" t="str">
        <f>IF(Eksplikatsioon!C261=0,"",Eksplikatsioon!C261)</f>
        <v/>
      </c>
      <c r="D260" s="23" t="str">
        <f>IF(Eksplikatsioon!D261=0,"",Eksplikatsioon!D261)</f>
        <v/>
      </c>
      <c r="E260" s="59"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1" t="str">
        <f>IF(Eksplikatsioon!B262=0,"",Eksplikatsioon!B262)</f>
        <v/>
      </c>
      <c r="C261" s="23" t="str">
        <f>IF(Eksplikatsioon!C262=0,"",Eksplikatsioon!C262)</f>
        <v/>
      </c>
      <c r="D261" s="23" t="str">
        <f>IF(Eksplikatsioon!D262=0,"",Eksplikatsioon!D262)</f>
        <v/>
      </c>
      <c r="E261" s="59"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1" t="str">
        <f>IF(Eksplikatsioon!B263=0,"",Eksplikatsioon!B263)</f>
        <v/>
      </c>
      <c r="C262" s="23" t="str">
        <f>IF(Eksplikatsioon!C263=0,"",Eksplikatsioon!C263)</f>
        <v/>
      </c>
      <c r="D262" s="23" t="str">
        <f>IF(Eksplikatsioon!D263=0,"",Eksplikatsioon!D263)</f>
        <v/>
      </c>
      <c r="E262" s="59"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1" t="str">
        <f>IF(Eksplikatsioon!B264=0,"",Eksplikatsioon!B264)</f>
        <v/>
      </c>
      <c r="C263" s="23" t="str">
        <f>IF(Eksplikatsioon!C264=0,"",Eksplikatsioon!C264)</f>
        <v/>
      </c>
      <c r="D263" s="23" t="str">
        <f>IF(Eksplikatsioon!D264=0,"",Eksplikatsioon!D264)</f>
        <v/>
      </c>
      <c r="E263" s="59"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1" t="str">
        <f>IF(Eksplikatsioon!B265=0,"",Eksplikatsioon!B265)</f>
        <v/>
      </c>
      <c r="C264" s="23" t="str">
        <f>IF(Eksplikatsioon!C265=0,"",Eksplikatsioon!C265)</f>
        <v/>
      </c>
      <c r="D264" s="23" t="str">
        <f>IF(Eksplikatsioon!D265=0,"",Eksplikatsioon!D265)</f>
        <v/>
      </c>
      <c r="E264" s="59"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1" t="str">
        <f>IF(Eksplikatsioon!B266=0,"",Eksplikatsioon!B266)</f>
        <v/>
      </c>
      <c r="C265" s="23" t="str">
        <f>IF(Eksplikatsioon!C266=0,"",Eksplikatsioon!C266)</f>
        <v/>
      </c>
      <c r="D265" s="23" t="str">
        <f>IF(Eksplikatsioon!D266=0,"",Eksplikatsioon!D266)</f>
        <v/>
      </c>
      <c r="E265" s="59"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1" t="str">
        <f>IF(Eksplikatsioon!B267=0,"",Eksplikatsioon!B267)</f>
        <v/>
      </c>
      <c r="C266" s="23" t="str">
        <f>IF(Eksplikatsioon!C267=0,"",Eksplikatsioon!C267)</f>
        <v/>
      </c>
      <c r="D266" s="23" t="str">
        <f>IF(Eksplikatsioon!D267=0,"",Eksplikatsioon!D267)</f>
        <v/>
      </c>
      <c r="E266" s="59"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1" t="str">
        <f>IF(Eksplikatsioon!B268=0,"",Eksplikatsioon!B268)</f>
        <v/>
      </c>
      <c r="C267" s="23" t="str">
        <f>IF(Eksplikatsioon!C268=0,"",Eksplikatsioon!C268)</f>
        <v/>
      </c>
      <c r="D267" s="23" t="str">
        <f>IF(Eksplikatsioon!D268=0,"",Eksplikatsioon!D268)</f>
        <v/>
      </c>
      <c r="E267" s="59"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1" t="str">
        <f>IF(Eksplikatsioon!B269=0,"",Eksplikatsioon!B269)</f>
        <v/>
      </c>
      <c r="C268" s="23" t="str">
        <f>IF(Eksplikatsioon!C269=0,"",Eksplikatsioon!C269)</f>
        <v/>
      </c>
      <c r="D268" s="23" t="str">
        <f>IF(Eksplikatsioon!D269=0,"",Eksplikatsioon!D269)</f>
        <v/>
      </c>
      <c r="E268" s="59"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1" t="str">
        <f>IF(Eksplikatsioon!B270=0,"",Eksplikatsioon!B270)</f>
        <v/>
      </c>
      <c r="C269" s="23" t="str">
        <f>IF(Eksplikatsioon!C270=0,"",Eksplikatsioon!C270)</f>
        <v/>
      </c>
      <c r="D269" s="23" t="str">
        <f>IF(Eksplikatsioon!D270=0,"",Eksplikatsioon!D270)</f>
        <v/>
      </c>
      <c r="E269" s="59"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1" t="str">
        <f>IF(Eksplikatsioon!B271=0,"",Eksplikatsioon!B271)</f>
        <v/>
      </c>
      <c r="C270" s="23" t="str">
        <f>IF(Eksplikatsioon!C271=0,"",Eksplikatsioon!C271)</f>
        <v/>
      </c>
      <c r="D270" s="23" t="str">
        <f>IF(Eksplikatsioon!D271=0,"",Eksplikatsioon!D271)</f>
        <v/>
      </c>
      <c r="E270" s="59"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1" t="str">
        <f>IF(Eksplikatsioon!B272=0,"",Eksplikatsioon!B272)</f>
        <v/>
      </c>
      <c r="C271" s="23" t="str">
        <f>IF(Eksplikatsioon!C272=0,"",Eksplikatsioon!C272)</f>
        <v/>
      </c>
      <c r="D271" s="23" t="str">
        <f>IF(Eksplikatsioon!D272=0,"",Eksplikatsioon!D272)</f>
        <v/>
      </c>
      <c r="E271" s="59"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1" t="str">
        <f>IF(Eksplikatsioon!B273=0,"",Eksplikatsioon!B273)</f>
        <v/>
      </c>
      <c r="C272" s="23" t="str">
        <f>IF(Eksplikatsioon!C273=0,"",Eksplikatsioon!C273)</f>
        <v/>
      </c>
      <c r="D272" s="23" t="str">
        <f>IF(Eksplikatsioon!D273=0,"",Eksplikatsioon!D273)</f>
        <v/>
      </c>
      <c r="E272" s="59"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1" t="str">
        <f>IF(Eksplikatsioon!B274=0,"",Eksplikatsioon!B274)</f>
        <v/>
      </c>
      <c r="C273" s="23" t="str">
        <f>IF(Eksplikatsioon!C274=0,"",Eksplikatsioon!C274)</f>
        <v/>
      </c>
      <c r="D273" s="23" t="str">
        <f>IF(Eksplikatsioon!D274=0,"",Eksplikatsioon!D274)</f>
        <v/>
      </c>
      <c r="E273" s="59"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1" t="str">
        <f>IF(Eksplikatsioon!B275=0,"",Eksplikatsioon!B275)</f>
        <v/>
      </c>
      <c r="C274" s="23" t="str">
        <f>IF(Eksplikatsioon!C275=0,"",Eksplikatsioon!C275)</f>
        <v/>
      </c>
      <c r="D274" s="23" t="str">
        <f>IF(Eksplikatsioon!D275=0,"",Eksplikatsioon!D275)</f>
        <v/>
      </c>
      <c r="E274" s="59"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1" t="str">
        <f>IF(Eksplikatsioon!B276=0,"",Eksplikatsioon!B276)</f>
        <v/>
      </c>
      <c r="C275" s="23" t="str">
        <f>IF(Eksplikatsioon!C276=0,"",Eksplikatsioon!C276)</f>
        <v/>
      </c>
      <c r="D275" s="23" t="str">
        <f>IF(Eksplikatsioon!D276=0,"",Eksplikatsioon!D276)</f>
        <v/>
      </c>
      <c r="E275" s="59"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1" t="str">
        <f>IF(Eksplikatsioon!B277=0,"",Eksplikatsioon!B277)</f>
        <v/>
      </c>
      <c r="C276" s="23" t="str">
        <f>IF(Eksplikatsioon!C277=0,"",Eksplikatsioon!C277)</f>
        <v/>
      </c>
      <c r="D276" s="23" t="str">
        <f>IF(Eksplikatsioon!D277=0,"",Eksplikatsioon!D277)</f>
        <v/>
      </c>
      <c r="E276" s="59"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1" t="str">
        <f>IF(Eksplikatsioon!B278=0,"",Eksplikatsioon!B278)</f>
        <v/>
      </c>
      <c r="C277" s="23" t="str">
        <f>IF(Eksplikatsioon!C278=0,"",Eksplikatsioon!C278)</f>
        <v/>
      </c>
      <c r="D277" s="23" t="str">
        <f>IF(Eksplikatsioon!D278=0,"",Eksplikatsioon!D278)</f>
        <v/>
      </c>
      <c r="E277" s="59"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1" t="str">
        <f>IF(Eksplikatsioon!B279=0,"",Eksplikatsioon!B279)</f>
        <v/>
      </c>
      <c r="C278" s="23" t="str">
        <f>IF(Eksplikatsioon!C279=0,"",Eksplikatsioon!C279)</f>
        <v/>
      </c>
      <c r="D278" s="23" t="str">
        <f>IF(Eksplikatsioon!D279=0,"",Eksplikatsioon!D279)</f>
        <v/>
      </c>
      <c r="E278" s="59"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1" t="str">
        <f>IF(Eksplikatsioon!B280=0,"",Eksplikatsioon!B280)</f>
        <v/>
      </c>
      <c r="C279" s="23" t="str">
        <f>IF(Eksplikatsioon!C280=0,"",Eksplikatsioon!C280)</f>
        <v/>
      </c>
      <c r="D279" s="23" t="str">
        <f>IF(Eksplikatsioon!D280=0,"",Eksplikatsioon!D280)</f>
        <v/>
      </c>
      <c r="E279" s="59"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1" t="str">
        <f>IF(Eksplikatsioon!B281=0,"",Eksplikatsioon!B281)</f>
        <v/>
      </c>
      <c r="C280" s="23" t="str">
        <f>IF(Eksplikatsioon!C281=0,"",Eksplikatsioon!C281)</f>
        <v/>
      </c>
      <c r="D280" s="23" t="str">
        <f>IF(Eksplikatsioon!D281=0,"",Eksplikatsioon!D281)</f>
        <v/>
      </c>
      <c r="E280" s="59"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1" t="str">
        <f>IF(Eksplikatsioon!B282=0,"",Eksplikatsioon!B282)</f>
        <v/>
      </c>
      <c r="C281" s="23" t="str">
        <f>IF(Eksplikatsioon!C282=0,"",Eksplikatsioon!C282)</f>
        <v/>
      </c>
      <c r="D281" s="23" t="str">
        <f>IF(Eksplikatsioon!D282=0,"",Eksplikatsioon!D282)</f>
        <v/>
      </c>
      <c r="E281" s="59"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1" t="str">
        <f>IF(Eksplikatsioon!B283=0,"",Eksplikatsioon!B283)</f>
        <v/>
      </c>
      <c r="C282" s="23" t="str">
        <f>IF(Eksplikatsioon!C283=0,"",Eksplikatsioon!C283)</f>
        <v/>
      </c>
      <c r="D282" s="23" t="str">
        <f>IF(Eksplikatsioon!D283=0,"",Eksplikatsioon!D283)</f>
        <v/>
      </c>
      <c r="E282" s="59"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1" t="str">
        <f>IF(Eksplikatsioon!B284=0,"",Eksplikatsioon!B284)</f>
        <v/>
      </c>
      <c r="C283" s="23" t="str">
        <f>IF(Eksplikatsioon!C284=0,"",Eksplikatsioon!C284)</f>
        <v/>
      </c>
      <c r="D283" s="23" t="str">
        <f>IF(Eksplikatsioon!D284=0,"",Eksplikatsioon!D284)</f>
        <v/>
      </c>
      <c r="E283" s="59"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1" t="str">
        <f>IF(Eksplikatsioon!B285=0,"",Eksplikatsioon!B285)</f>
        <v/>
      </c>
      <c r="C284" s="23" t="str">
        <f>IF(Eksplikatsioon!C285=0,"",Eksplikatsioon!C285)</f>
        <v/>
      </c>
      <c r="D284" s="23" t="str">
        <f>IF(Eksplikatsioon!D285=0,"",Eksplikatsioon!D285)</f>
        <v/>
      </c>
      <c r="E284" s="59"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1" t="str">
        <f>IF(Eksplikatsioon!B286=0,"",Eksplikatsioon!B286)</f>
        <v/>
      </c>
      <c r="C285" s="23" t="str">
        <f>IF(Eksplikatsioon!C286=0,"",Eksplikatsioon!C286)</f>
        <v/>
      </c>
      <c r="D285" s="23" t="str">
        <f>IF(Eksplikatsioon!D286=0,"",Eksplikatsioon!D286)</f>
        <v/>
      </c>
      <c r="E285" s="59"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1" t="str">
        <f>IF(Eksplikatsioon!B287=0,"",Eksplikatsioon!B287)</f>
        <v/>
      </c>
      <c r="C286" s="23" t="str">
        <f>IF(Eksplikatsioon!C287=0,"",Eksplikatsioon!C287)</f>
        <v/>
      </c>
      <c r="D286" s="23" t="str">
        <f>IF(Eksplikatsioon!D287=0,"",Eksplikatsioon!D287)</f>
        <v/>
      </c>
      <c r="E286" s="59"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1" t="str">
        <f>IF(Eksplikatsioon!B288=0,"",Eksplikatsioon!B288)</f>
        <v/>
      </c>
      <c r="C287" s="23" t="str">
        <f>IF(Eksplikatsioon!C288=0,"",Eksplikatsioon!C288)</f>
        <v/>
      </c>
      <c r="D287" s="23" t="str">
        <f>IF(Eksplikatsioon!D288=0,"",Eksplikatsioon!D288)</f>
        <v/>
      </c>
      <c r="E287" s="59"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1" t="str">
        <f>IF(Eksplikatsioon!B289=0,"",Eksplikatsioon!B289)</f>
        <v/>
      </c>
      <c r="C288" s="23" t="str">
        <f>IF(Eksplikatsioon!C289=0,"",Eksplikatsioon!C289)</f>
        <v/>
      </c>
      <c r="D288" s="23" t="str">
        <f>IF(Eksplikatsioon!D289=0,"",Eksplikatsioon!D289)</f>
        <v/>
      </c>
      <c r="E288" s="59"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1" t="str">
        <f>IF(Eksplikatsioon!B290=0,"",Eksplikatsioon!B290)</f>
        <v/>
      </c>
      <c r="C289" s="23" t="str">
        <f>IF(Eksplikatsioon!C290=0,"",Eksplikatsioon!C290)</f>
        <v/>
      </c>
      <c r="D289" s="23" t="str">
        <f>IF(Eksplikatsioon!D290=0,"",Eksplikatsioon!D290)</f>
        <v/>
      </c>
      <c r="E289" s="59"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1" t="str">
        <f>IF(Eksplikatsioon!B291=0,"",Eksplikatsioon!B291)</f>
        <v/>
      </c>
      <c r="C290" s="23" t="str">
        <f>IF(Eksplikatsioon!C291=0,"",Eksplikatsioon!C291)</f>
        <v/>
      </c>
      <c r="D290" s="23" t="str">
        <f>IF(Eksplikatsioon!D291=0,"",Eksplikatsioon!D291)</f>
        <v/>
      </c>
      <c r="E290" s="59"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1" t="str">
        <f>IF(Eksplikatsioon!B292=0,"",Eksplikatsioon!B292)</f>
        <v/>
      </c>
      <c r="C291" s="23" t="str">
        <f>IF(Eksplikatsioon!C292=0,"",Eksplikatsioon!C292)</f>
        <v/>
      </c>
      <c r="D291" s="23" t="str">
        <f>IF(Eksplikatsioon!D292=0,"",Eksplikatsioon!D292)</f>
        <v/>
      </c>
      <c r="E291" s="59"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1" t="str">
        <f>IF(Eksplikatsioon!B293=0,"",Eksplikatsioon!B293)</f>
        <v/>
      </c>
      <c r="C292" s="23" t="str">
        <f>IF(Eksplikatsioon!C293=0,"",Eksplikatsioon!C293)</f>
        <v/>
      </c>
      <c r="D292" s="23" t="str">
        <f>IF(Eksplikatsioon!D293=0,"",Eksplikatsioon!D293)</f>
        <v/>
      </c>
      <c r="E292" s="59"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1" t="str">
        <f>IF(Eksplikatsioon!B294=0,"",Eksplikatsioon!B294)</f>
        <v/>
      </c>
      <c r="C293" s="23" t="str">
        <f>IF(Eksplikatsioon!C294=0,"",Eksplikatsioon!C294)</f>
        <v/>
      </c>
      <c r="D293" s="23" t="str">
        <f>IF(Eksplikatsioon!D294=0,"",Eksplikatsioon!D294)</f>
        <v/>
      </c>
      <c r="E293" s="59"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1" t="str">
        <f>IF(Eksplikatsioon!B295=0,"",Eksplikatsioon!B295)</f>
        <v/>
      </c>
      <c r="C294" s="23" t="str">
        <f>IF(Eksplikatsioon!C295=0,"",Eksplikatsioon!C295)</f>
        <v/>
      </c>
      <c r="D294" s="23" t="str">
        <f>IF(Eksplikatsioon!D295=0,"",Eksplikatsioon!D295)</f>
        <v/>
      </c>
      <c r="E294" s="59"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1" t="str">
        <f>IF(Eksplikatsioon!B296=0,"",Eksplikatsioon!B296)</f>
        <v/>
      </c>
      <c r="C295" s="23" t="str">
        <f>IF(Eksplikatsioon!C296=0,"",Eksplikatsioon!C296)</f>
        <v/>
      </c>
      <c r="D295" s="23" t="str">
        <f>IF(Eksplikatsioon!D296=0,"",Eksplikatsioon!D296)</f>
        <v/>
      </c>
      <c r="E295" s="59"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1" t="str">
        <f>IF(Eksplikatsioon!B297=0,"",Eksplikatsioon!B297)</f>
        <v/>
      </c>
      <c r="C296" s="23" t="str">
        <f>IF(Eksplikatsioon!C297=0,"",Eksplikatsioon!C297)</f>
        <v/>
      </c>
      <c r="D296" s="23" t="str">
        <f>IF(Eksplikatsioon!D297=0,"",Eksplikatsioon!D297)</f>
        <v/>
      </c>
      <c r="E296" s="59"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1" t="str">
        <f>IF(Eksplikatsioon!B298=0,"",Eksplikatsioon!B298)</f>
        <v/>
      </c>
      <c r="C297" s="23" t="str">
        <f>IF(Eksplikatsioon!C298=0,"",Eksplikatsioon!C298)</f>
        <v/>
      </c>
      <c r="D297" s="23" t="str">
        <f>IF(Eksplikatsioon!D298=0,"",Eksplikatsioon!D298)</f>
        <v/>
      </c>
      <c r="E297" s="59"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1" t="str">
        <f>IF(Eksplikatsioon!B299=0,"",Eksplikatsioon!B299)</f>
        <v/>
      </c>
      <c r="C298" s="23" t="str">
        <f>IF(Eksplikatsioon!C299=0,"",Eksplikatsioon!C299)</f>
        <v/>
      </c>
      <c r="D298" s="23" t="str">
        <f>IF(Eksplikatsioon!D299=0,"",Eksplikatsioon!D299)</f>
        <v/>
      </c>
      <c r="E298" s="59"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1" t="str">
        <f>IF(Eksplikatsioon!B300=0,"",Eksplikatsioon!B300)</f>
        <v/>
      </c>
      <c r="C299" s="23" t="str">
        <f>IF(Eksplikatsioon!C300=0,"",Eksplikatsioon!C300)</f>
        <v/>
      </c>
      <c r="D299" s="23" t="str">
        <f>IF(Eksplikatsioon!D300=0,"",Eksplikatsioon!D300)</f>
        <v/>
      </c>
      <c r="E299" s="59"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1" t="str">
        <f>IF(Eksplikatsioon!B301=0,"",Eksplikatsioon!B301)</f>
        <v/>
      </c>
      <c r="C300" s="23" t="str">
        <f>IF(Eksplikatsioon!C301=0,"",Eksplikatsioon!C301)</f>
        <v/>
      </c>
      <c r="D300" s="23" t="str">
        <f>IF(Eksplikatsioon!D301=0,"",Eksplikatsioon!D301)</f>
        <v/>
      </c>
      <c r="E300" s="59"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1" t="str">
        <f>IF(Eksplikatsioon!B302=0,"",Eksplikatsioon!B302)</f>
        <v/>
      </c>
      <c r="C301" s="23" t="str">
        <f>IF(Eksplikatsioon!C302=0,"",Eksplikatsioon!C302)</f>
        <v/>
      </c>
      <c r="D301" s="23" t="str">
        <f>IF(Eksplikatsioon!D302=0,"",Eksplikatsioon!D302)</f>
        <v/>
      </c>
      <c r="E301" s="59"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1" t="str">
        <f>IF(Eksplikatsioon!B303=0,"",Eksplikatsioon!B303)</f>
        <v/>
      </c>
      <c r="C302" s="23" t="str">
        <f>IF(Eksplikatsioon!C303=0,"",Eksplikatsioon!C303)</f>
        <v/>
      </c>
      <c r="D302" s="23" t="str">
        <f>IF(Eksplikatsioon!D303=0,"",Eksplikatsioon!D303)</f>
        <v/>
      </c>
      <c r="E302" s="59"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1" t="str">
        <f>IF(Eksplikatsioon!B304=0,"",Eksplikatsioon!B304)</f>
        <v/>
      </c>
      <c r="C303" s="23" t="str">
        <f>IF(Eksplikatsioon!C304=0,"",Eksplikatsioon!C304)</f>
        <v/>
      </c>
      <c r="D303" s="23" t="str">
        <f>IF(Eksplikatsioon!D304=0,"",Eksplikatsioon!D304)</f>
        <v/>
      </c>
      <c r="E303" s="59"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1" t="str">
        <f>IF(Eksplikatsioon!B305=0,"",Eksplikatsioon!B305)</f>
        <v/>
      </c>
      <c r="C304" s="23" t="str">
        <f>IF(Eksplikatsioon!C305=0,"",Eksplikatsioon!C305)</f>
        <v/>
      </c>
      <c r="D304" s="23" t="str">
        <f>IF(Eksplikatsioon!D305=0,"",Eksplikatsioon!D305)</f>
        <v/>
      </c>
      <c r="E304" s="59"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1" t="str">
        <f>IF(Eksplikatsioon!B306=0,"",Eksplikatsioon!B306)</f>
        <v/>
      </c>
      <c r="C305" s="23" t="str">
        <f>IF(Eksplikatsioon!C306=0,"",Eksplikatsioon!C306)</f>
        <v/>
      </c>
      <c r="D305" s="23" t="str">
        <f>IF(Eksplikatsioon!D306=0,"",Eksplikatsioon!D306)</f>
        <v/>
      </c>
      <c r="E305" s="59"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1" t="str">
        <f>IF(Eksplikatsioon!B307=0,"",Eksplikatsioon!B307)</f>
        <v/>
      </c>
      <c r="C306" s="23" t="str">
        <f>IF(Eksplikatsioon!C307=0,"",Eksplikatsioon!C307)</f>
        <v/>
      </c>
      <c r="D306" s="23" t="str">
        <f>IF(Eksplikatsioon!D307=0,"",Eksplikatsioon!D307)</f>
        <v/>
      </c>
      <c r="E306" s="59"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1" t="str">
        <f>IF(Eksplikatsioon!B308=0,"",Eksplikatsioon!B308)</f>
        <v/>
      </c>
      <c r="C307" s="23" t="str">
        <f>IF(Eksplikatsioon!C308=0,"",Eksplikatsioon!C308)</f>
        <v/>
      </c>
      <c r="D307" s="23" t="str">
        <f>IF(Eksplikatsioon!D308=0,"",Eksplikatsioon!D308)</f>
        <v/>
      </c>
      <c r="E307" s="59"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1" t="str">
        <f>IF(Eksplikatsioon!B309=0,"",Eksplikatsioon!B309)</f>
        <v/>
      </c>
      <c r="C308" s="23" t="str">
        <f>IF(Eksplikatsioon!C309=0,"",Eksplikatsioon!C309)</f>
        <v/>
      </c>
      <c r="D308" s="23" t="str">
        <f>IF(Eksplikatsioon!D309=0,"",Eksplikatsioon!D309)</f>
        <v/>
      </c>
      <c r="E308" s="59"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1" t="str">
        <f>IF(Eksplikatsioon!B310=0,"",Eksplikatsioon!B310)</f>
        <v/>
      </c>
      <c r="C309" s="23" t="str">
        <f>IF(Eksplikatsioon!C310=0,"",Eksplikatsioon!C310)</f>
        <v/>
      </c>
      <c r="D309" s="23" t="str">
        <f>IF(Eksplikatsioon!D310=0,"",Eksplikatsioon!D310)</f>
        <v/>
      </c>
      <c r="E309" s="59"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1" t="str">
        <f>IF(Eksplikatsioon!B311=0,"",Eksplikatsioon!B311)</f>
        <v/>
      </c>
      <c r="C310" s="23" t="str">
        <f>IF(Eksplikatsioon!C311=0,"",Eksplikatsioon!C311)</f>
        <v/>
      </c>
      <c r="D310" s="23" t="str">
        <f>IF(Eksplikatsioon!D311=0,"",Eksplikatsioon!D311)</f>
        <v/>
      </c>
      <c r="E310" s="59"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1" t="str">
        <f>IF(Eksplikatsioon!B312=0,"",Eksplikatsioon!B312)</f>
        <v/>
      </c>
      <c r="C311" s="23" t="str">
        <f>IF(Eksplikatsioon!C312=0,"",Eksplikatsioon!C312)</f>
        <v/>
      </c>
      <c r="D311" s="23" t="str">
        <f>IF(Eksplikatsioon!D312=0,"",Eksplikatsioon!D312)</f>
        <v/>
      </c>
      <c r="E311" s="59"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1" t="str">
        <f>IF(Eksplikatsioon!B313=0,"",Eksplikatsioon!B313)</f>
        <v/>
      </c>
      <c r="C312" s="23" t="str">
        <f>IF(Eksplikatsioon!C313=0,"",Eksplikatsioon!C313)</f>
        <v/>
      </c>
      <c r="D312" s="23" t="str">
        <f>IF(Eksplikatsioon!D313=0,"",Eksplikatsioon!D313)</f>
        <v/>
      </c>
      <c r="E312" s="59"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1" t="str">
        <f>IF(Eksplikatsioon!B314=0,"",Eksplikatsioon!B314)</f>
        <v/>
      </c>
      <c r="C313" s="23" t="str">
        <f>IF(Eksplikatsioon!C314=0,"",Eksplikatsioon!C314)</f>
        <v/>
      </c>
      <c r="D313" s="23" t="str">
        <f>IF(Eksplikatsioon!D314=0,"",Eksplikatsioon!D314)</f>
        <v/>
      </c>
      <c r="E313" s="59"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1" t="str">
        <f>IF(Eksplikatsioon!B315=0,"",Eksplikatsioon!B315)</f>
        <v/>
      </c>
      <c r="C314" s="23" t="str">
        <f>IF(Eksplikatsioon!C315=0,"",Eksplikatsioon!C315)</f>
        <v/>
      </c>
      <c r="D314" s="23" t="str">
        <f>IF(Eksplikatsioon!D315=0,"",Eksplikatsioon!D315)</f>
        <v/>
      </c>
      <c r="E314" s="59"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1" t="str">
        <f>IF(Eksplikatsioon!B316=0,"",Eksplikatsioon!B316)</f>
        <v/>
      </c>
      <c r="C315" s="23" t="str">
        <f>IF(Eksplikatsioon!C316=0,"",Eksplikatsioon!C316)</f>
        <v/>
      </c>
      <c r="D315" s="23" t="str">
        <f>IF(Eksplikatsioon!D316=0,"",Eksplikatsioon!D316)</f>
        <v/>
      </c>
      <c r="E315" s="59"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1" t="str">
        <f>IF(Eksplikatsioon!B317=0,"",Eksplikatsioon!B317)</f>
        <v/>
      </c>
      <c r="C316" s="23" t="str">
        <f>IF(Eksplikatsioon!C317=0,"",Eksplikatsioon!C317)</f>
        <v/>
      </c>
      <c r="D316" s="23" t="str">
        <f>IF(Eksplikatsioon!D317=0,"",Eksplikatsioon!D317)</f>
        <v/>
      </c>
      <c r="E316" s="59"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1" t="str">
        <f>IF(Eksplikatsioon!B318=0,"",Eksplikatsioon!B318)</f>
        <v/>
      </c>
      <c r="C317" s="23" t="str">
        <f>IF(Eksplikatsioon!C318=0,"",Eksplikatsioon!C318)</f>
        <v/>
      </c>
      <c r="D317" s="23" t="str">
        <f>IF(Eksplikatsioon!D318=0,"",Eksplikatsioon!D318)</f>
        <v/>
      </c>
      <c r="E317" s="59"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1" t="str">
        <f>IF(Eksplikatsioon!B319=0,"",Eksplikatsioon!B319)</f>
        <v/>
      </c>
      <c r="C318" s="23" t="str">
        <f>IF(Eksplikatsioon!C319=0,"",Eksplikatsioon!C319)</f>
        <v/>
      </c>
      <c r="D318" s="23" t="str">
        <f>IF(Eksplikatsioon!D319=0,"",Eksplikatsioon!D319)</f>
        <v/>
      </c>
      <c r="E318" s="59"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1" t="str">
        <f>IF(Eksplikatsioon!B320=0,"",Eksplikatsioon!B320)</f>
        <v/>
      </c>
      <c r="C319" s="23" t="str">
        <f>IF(Eksplikatsioon!C320=0,"",Eksplikatsioon!C320)</f>
        <v/>
      </c>
      <c r="D319" s="23" t="str">
        <f>IF(Eksplikatsioon!D320=0,"",Eksplikatsioon!D320)</f>
        <v/>
      </c>
      <c r="E319" s="59"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1" t="str">
        <f>IF(Eksplikatsioon!B321=0,"",Eksplikatsioon!B321)</f>
        <v/>
      </c>
      <c r="C320" s="23" t="str">
        <f>IF(Eksplikatsioon!C321=0,"",Eksplikatsioon!C321)</f>
        <v/>
      </c>
      <c r="D320" s="23" t="str">
        <f>IF(Eksplikatsioon!D321=0,"",Eksplikatsioon!D321)</f>
        <v/>
      </c>
      <c r="E320" s="59"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1" t="str">
        <f>IF(Eksplikatsioon!B322=0,"",Eksplikatsioon!B322)</f>
        <v/>
      </c>
      <c r="C321" s="23" t="str">
        <f>IF(Eksplikatsioon!C322=0,"",Eksplikatsioon!C322)</f>
        <v/>
      </c>
      <c r="D321" s="23" t="str">
        <f>IF(Eksplikatsioon!D322=0,"",Eksplikatsioon!D322)</f>
        <v/>
      </c>
      <c r="E321" s="59"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1" t="str">
        <f>IF(Eksplikatsioon!B323=0,"",Eksplikatsioon!B323)</f>
        <v/>
      </c>
      <c r="C322" s="23" t="str">
        <f>IF(Eksplikatsioon!C323=0,"",Eksplikatsioon!C323)</f>
        <v/>
      </c>
      <c r="D322" s="23" t="str">
        <f>IF(Eksplikatsioon!D323=0,"",Eksplikatsioon!D323)</f>
        <v/>
      </c>
      <c r="E322" s="59"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1" t="str">
        <f>IF(Eksplikatsioon!B324=0,"",Eksplikatsioon!B324)</f>
        <v/>
      </c>
      <c r="C323" s="23" t="str">
        <f>IF(Eksplikatsioon!C324=0,"",Eksplikatsioon!C324)</f>
        <v/>
      </c>
      <c r="D323" s="23" t="str">
        <f>IF(Eksplikatsioon!D324=0,"",Eksplikatsioon!D324)</f>
        <v/>
      </c>
      <c r="E323" s="59"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1" t="str">
        <f>IF(Eksplikatsioon!B325=0,"",Eksplikatsioon!B325)</f>
        <v/>
      </c>
      <c r="C324" s="23" t="str">
        <f>IF(Eksplikatsioon!C325=0,"",Eksplikatsioon!C325)</f>
        <v/>
      </c>
      <c r="D324" s="23" t="str">
        <f>IF(Eksplikatsioon!D325=0,"",Eksplikatsioon!D325)</f>
        <v/>
      </c>
      <c r="E324" s="59"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1" t="str">
        <f>IF(Eksplikatsioon!B326=0,"",Eksplikatsioon!B326)</f>
        <v/>
      </c>
      <c r="C325" s="23" t="str">
        <f>IF(Eksplikatsioon!C326=0,"",Eksplikatsioon!C326)</f>
        <v/>
      </c>
      <c r="D325" s="23" t="str">
        <f>IF(Eksplikatsioon!D326=0,"",Eksplikatsioon!D326)</f>
        <v/>
      </c>
      <c r="E325" s="59"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1" t="str">
        <f>IF(Eksplikatsioon!B327=0,"",Eksplikatsioon!B327)</f>
        <v/>
      </c>
      <c r="C326" s="23" t="str">
        <f>IF(Eksplikatsioon!C327=0,"",Eksplikatsioon!C327)</f>
        <v/>
      </c>
      <c r="D326" s="23" t="str">
        <f>IF(Eksplikatsioon!D327=0,"",Eksplikatsioon!D327)</f>
        <v/>
      </c>
      <c r="E326" s="59"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1" t="str">
        <f>IF(Eksplikatsioon!B328=0,"",Eksplikatsioon!B328)</f>
        <v/>
      </c>
      <c r="C327" s="23" t="str">
        <f>IF(Eksplikatsioon!C328=0,"",Eksplikatsioon!C328)</f>
        <v/>
      </c>
      <c r="D327" s="23" t="str">
        <f>IF(Eksplikatsioon!D328=0,"",Eksplikatsioon!D328)</f>
        <v/>
      </c>
      <c r="E327" s="59"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1" t="str">
        <f>IF(Eksplikatsioon!B329=0,"",Eksplikatsioon!B329)</f>
        <v/>
      </c>
      <c r="C328" s="23" t="str">
        <f>IF(Eksplikatsioon!C329=0,"",Eksplikatsioon!C329)</f>
        <v/>
      </c>
      <c r="D328" s="23" t="str">
        <f>IF(Eksplikatsioon!D329=0,"",Eksplikatsioon!D329)</f>
        <v/>
      </c>
      <c r="E328" s="59"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1" t="str">
        <f>IF(Eksplikatsioon!B330=0,"",Eksplikatsioon!B330)</f>
        <v/>
      </c>
      <c r="C329" s="23" t="str">
        <f>IF(Eksplikatsioon!C330=0,"",Eksplikatsioon!C330)</f>
        <v/>
      </c>
      <c r="D329" s="23" t="str">
        <f>IF(Eksplikatsioon!D330=0,"",Eksplikatsioon!D330)</f>
        <v/>
      </c>
      <c r="E329" s="59"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1" t="str">
        <f>IF(Eksplikatsioon!B331=0,"",Eksplikatsioon!B331)</f>
        <v/>
      </c>
      <c r="C330" s="23" t="str">
        <f>IF(Eksplikatsioon!C331=0,"",Eksplikatsioon!C331)</f>
        <v/>
      </c>
      <c r="D330" s="23" t="str">
        <f>IF(Eksplikatsioon!D331=0,"",Eksplikatsioon!D331)</f>
        <v/>
      </c>
      <c r="E330" s="59"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1" t="str">
        <f>IF(Eksplikatsioon!B332=0,"",Eksplikatsioon!B332)</f>
        <v/>
      </c>
      <c r="C331" s="23" t="str">
        <f>IF(Eksplikatsioon!C332=0,"",Eksplikatsioon!C332)</f>
        <v/>
      </c>
      <c r="D331" s="23" t="str">
        <f>IF(Eksplikatsioon!D332=0,"",Eksplikatsioon!D332)</f>
        <v/>
      </c>
      <c r="E331" s="59"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1" t="str">
        <f>IF(Eksplikatsioon!B333=0,"",Eksplikatsioon!B333)</f>
        <v/>
      </c>
      <c r="C332" s="23" t="str">
        <f>IF(Eksplikatsioon!C333=0,"",Eksplikatsioon!C333)</f>
        <v/>
      </c>
      <c r="D332" s="23" t="str">
        <f>IF(Eksplikatsioon!D333=0,"",Eksplikatsioon!D333)</f>
        <v/>
      </c>
      <c r="E332" s="59"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1" t="str">
        <f>IF(Eksplikatsioon!B334=0,"",Eksplikatsioon!B334)</f>
        <v/>
      </c>
      <c r="C333" s="23" t="str">
        <f>IF(Eksplikatsioon!C334=0,"",Eksplikatsioon!C334)</f>
        <v/>
      </c>
      <c r="D333" s="23" t="str">
        <f>IF(Eksplikatsioon!D334=0,"",Eksplikatsioon!D334)</f>
        <v/>
      </c>
      <c r="E333" s="59"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1" t="str">
        <f>IF(Eksplikatsioon!B335=0,"",Eksplikatsioon!B335)</f>
        <v/>
      </c>
      <c r="C334" s="23" t="str">
        <f>IF(Eksplikatsioon!C335=0,"",Eksplikatsioon!C335)</f>
        <v/>
      </c>
      <c r="D334" s="23" t="str">
        <f>IF(Eksplikatsioon!D335=0,"",Eksplikatsioon!D335)</f>
        <v/>
      </c>
      <c r="E334" s="59"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1" t="str">
        <f>IF(Eksplikatsioon!B336=0,"",Eksplikatsioon!B336)</f>
        <v/>
      </c>
      <c r="C335" s="23" t="str">
        <f>IF(Eksplikatsioon!C336=0,"",Eksplikatsioon!C336)</f>
        <v/>
      </c>
      <c r="D335" s="23" t="str">
        <f>IF(Eksplikatsioon!D336=0,"",Eksplikatsioon!D336)</f>
        <v/>
      </c>
      <c r="E335" s="59"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1" t="str">
        <f>IF(Eksplikatsioon!B337=0,"",Eksplikatsioon!B337)</f>
        <v/>
      </c>
      <c r="C336" s="23" t="str">
        <f>IF(Eksplikatsioon!C337=0,"",Eksplikatsioon!C337)</f>
        <v/>
      </c>
      <c r="D336" s="23" t="str">
        <f>IF(Eksplikatsioon!D337=0,"",Eksplikatsioon!D337)</f>
        <v/>
      </c>
      <c r="E336" s="59"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1" t="str">
        <f>IF(Eksplikatsioon!B338=0,"",Eksplikatsioon!B338)</f>
        <v/>
      </c>
      <c r="C337" s="23" t="str">
        <f>IF(Eksplikatsioon!C338=0,"",Eksplikatsioon!C338)</f>
        <v/>
      </c>
      <c r="D337" s="23" t="str">
        <f>IF(Eksplikatsioon!D338=0,"",Eksplikatsioon!D338)</f>
        <v/>
      </c>
      <c r="E337" s="59"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1" t="str">
        <f>IF(Eksplikatsioon!B339=0,"",Eksplikatsioon!B339)</f>
        <v/>
      </c>
      <c r="C338" s="23" t="str">
        <f>IF(Eksplikatsioon!C339=0,"",Eksplikatsioon!C339)</f>
        <v/>
      </c>
      <c r="D338" s="23" t="str">
        <f>IF(Eksplikatsioon!D339=0,"",Eksplikatsioon!D339)</f>
        <v/>
      </c>
      <c r="E338" s="59"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1" t="str">
        <f>IF(Eksplikatsioon!B340=0,"",Eksplikatsioon!B340)</f>
        <v/>
      </c>
      <c r="C339" s="23" t="str">
        <f>IF(Eksplikatsioon!C340=0,"",Eksplikatsioon!C340)</f>
        <v/>
      </c>
      <c r="D339" s="23" t="str">
        <f>IF(Eksplikatsioon!D340=0,"",Eksplikatsioon!D340)</f>
        <v/>
      </c>
      <c r="E339" s="59"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1" t="str">
        <f>IF(Eksplikatsioon!B341=0,"",Eksplikatsioon!B341)</f>
        <v/>
      </c>
      <c r="C340" s="23" t="str">
        <f>IF(Eksplikatsioon!C341=0,"",Eksplikatsioon!C341)</f>
        <v/>
      </c>
      <c r="D340" s="23" t="str">
        <f>IF(Eksplikatsioon!D341=0,"",Eksplikatsioon!D341)</f>
        <v/>
      </c>
      <c r="E340" s="59"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1" t="str">
        <f>IF(Eksplikatsioon!B342=0,"",Eksplikatsioon!B342)</f>
        <v/>
      </c>
      <c r="C341" s="23" t="str">
        <f>IF(Eksplikatsioon!C342=0,"",Eksplikatsioon!C342)</f>
        <v/>
      </c>
      <c r="D341" s="23" t="str">
        <f>IF(Eksplikatsioon!D342=0,"",Eksplikatsioon!D342)</f>
        <v/>
      </c>
      <c r="E341" s="59"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1" t="str">
        <f>IF(Eksplikatsioon!B343=0,"",Eksplikatsioon!B343)</f>
        <v/>
      </c>
      <c r="C342" s="23" t="str">
        <f>IF(Eksplikatsioon!C343=0,"",Eksplikatsioon!C343)</f>
        <v/>
      </c>
      <c r="D342" s="23" t="str">
        <f>IF(Eksplikatsioon!D343=0,"",Eksplikatsioon!D343)</f>
        <v/>
      </c>
      <c r="E342" s="59"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1" t="str">
        <f>IF(Eksplikatsioon!B344=0,"",Eksplikatsioon!B344)</f>
        <v/>
      </c>
      <c r="C343" s="23" t="str">
        <f>IF(Eksplikatsioon!C344=0,"",Eksplikatsioon!C344)</f>
        <v/>
      </c>
      <c r="D343" s="23" t="str">
        <f>IF(Eksplikatsioon!D344=0,"",Eksplikatsioon!D344)</f>
        <v/>
      </c>
      <c r="E343" s="59"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1" t="str">
        <f>IF(Eksplikatsioon!B345=0,"",Eksplikatsioon!B345)</f>
        <v/>
      </c>
      <c r="C344" s="23" t="str">
        <f>IF(Eksplikatsioon!C345=0,"",Eksplikatsioon!C345)</f>
        <v/>
      </c>
      <c r="D344" s="23" t="str">
        <f>IF(Eksplikatsioon!D345=0,"",Eksplikatsioon!D345)</f>
        <v/>
      </c>
      <c r="E344" s="59"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1" t="str">
        <f>IF(Eksplikatsioon!B346=0,"",Eksplikatsioon!B346)</f>
        <v/>
      </c>
      <c r="C345" s="23" t="str">
        <f>IF(Eksplikatsioon!C346=0,"",Eksplikatsioon!C346)</f>
        <v/>
      </c>
      <c r="D345" s="23" t="str">
        <f>IF(Eksplikatsioon!D346=0,"",Eksplikatsioon!D346)</f>
        <v/>
      </c>
      <c r="E345" s="59"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1" t="str">
        <f>IF(Eksplikatsioon!B347=0,"",Eksplikatsioon!B347)</f>
        <v/>
      </c>
      <c r="C346" s="23" t="str">
        <f>IF(Eksplikatsioon!C347=0,"",Eksplikatsioon!C347)</f>
        <v/>
      </c>
      <c r="D346" s="23" t="str">
        <f>IF(Eksplikatsioon!D347=0,"",Eksplikatsioon!D347)</f>
        <v/>
      </c>
      <c r="E346" s="59"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1" t="str">
        <f>IF(Eksplikatsioon!B348=0,"",Eksplikatsioon!B348)</f>
        <v/>
      </c>
      <c r="C347" s="23" t="str">
        <f>IF(Eksplikatsioon!C348=0,"",Eksplikatsioon!C348)</f>
        <v/>
      </c>
      <c r="D347" s="23" t="str">
        <f>IF(Eksplikatsioon!D348=0,"",Eksplikatsioon!D348)</f>
        <v/>
      </c>
      <c r="E347" s="59"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1" t="str">
        <f>IF(Eksplikatsioon!B349=0,"",Eksplikatsioon!B349)</f>
        <v/>
      </c>
      <c r="C348" s="23" t="str">
        <f>IF(Eksplikatsioon!C349=0,"",Eksplikatsioon!C349)</f>
        <v/>
      </c>
      <c r="D348" s="23" t="str">
        <f>IF(Eksplikatsioon!D349=0,"",Eksplikatsioon!D349)</f>
        <v/>
      </c>
      <c r="E348" s="59"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1" t="str">
        <f>IF(Eksplikatsioon!B350=0,"",Eksplikatsioon!B350)</f>
        <v/>
      </c>
      <c r="C349" s="23" t="str">
        <f>IF(Eksplikatsioon!C350=0,"",Eksplikatsioon!C350)</f>
        <v/>
      </c>
      <c r="D349" s="23" t="str">
        <f>IF(Eksplikatsioon!D350=0,"",Eksplikatsioon!D350)</f>
        <v/>
      </c>
      <c r="E349" s="59"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1" t="str">
        <f>IF(Eksplikatsioon!B351=0,"",Eksplikatsioon!B351)</f>
        <v/>
      </c>
      <c r="C350" s="23" t="str">
        <f>IF(Eksplikatsioon!C351=0,"",Eksplikatsioon!C351)</f>
        <v/>
      </c>
      <c r="D350" s="23" t="str">
        <f>IF(Eksplikatsioon!D351=0,"",Eksplikatsioon!D351)</f>
        <v/>
      </c>
      <c r="E350" s="59"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1" t="str">
        <f>IF(Eksplikatsioon!B352=0,"",Eksplikatsioon!B352)</f>
        <v/>
      </c>
      <c r="C351" s="23" t="str">
        <f>IF(Eksplikatsioon!C352=0,"",Eksplikatsioon!C352)</f>
        <v/>
      </c>
      <c r="D351" s="23" t="str">
        <f>IF(Eksplikatsioon!D352=0,"",Eksplikatsioon!D352)</f>
        <v/>
      </c>
      <c r="E351" s="59"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1" t="str">
        <f>IF(Eksplikatsioon!B353=0,"",Eksplikatsioon!B353)</f>
        <v/>
      </c>
      <c r="C352" s="23" t="str">
        <f>IF(Eksplikatsioon!C353=0,"",Eksplikatsioon!C353)</f>
        <v/>
      </c>
      <c r="D352" s="23" t="str">
        <f>IF(Eksplikatsioon!D353=0,"",Eksplikatsioon!D353)</f>
        <v/>
      </c>
      <c r="E352" s="59"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1" t="str">
        <f>IF(Eksplikatsioon!B354=0,"",Eksplikatsioon!B354)</f>
        <v/>
      </c>
      <c r="C353" s="23" t="str">
        <f>IF(Eksplikatsioon!C354=0,"",Eksplikatsioon!C354)</f>
        <v/>
      </c>
      <c r="D353" s="23" t="str">
        <f>IF(Eksplikatsioon!D354=0,"",Eksplikatsioon!D354)</f>
        <v/>
      </c>
      <c r="E353" s="59"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1" t="str">
        <f>IF(Eksplikatsioon!B355=0,"",Eksplikatsioon!B355)</f>
        <v/>
      </c>
      <c r="C354" s="23" t="str">
        <f>IF(Eksplikatsioon!C355=0,"",Eksplikatsioon!C355)</f>
        <v/>
      </c>
      <c r="D354" s="23" t="str">
        <f>IF(Eksplikatsioon!D355=0,"",Eksplikatsioon!D355)</f>
        <v/>
      </c>
      <c r="E354" s="59"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1" t="str">
        <f>IF(Eksplikatsioon!B356=0,"",Eksplikatsioon!B356)</f>
        <v/>
      </c>
      <c r="C355" s="23" t="str">
        <f>IF(Eksplikatsioon!C356=0,"",Eksplikatsioon!C356)</f>
        <v/>
      </c>
      <c r="D355" s="23" t="str">
        <f>IF(Eksplikatsioon!D356=0,"",Eksplikatsioon!D356)</f>
        <v/>
      </c>
      <c r="E355" s="59"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1" t="str">
        <f>IF(Eksplikatsioon!B357=0,"",Eksplikatsioon!B357)</f>
        <v/>
      </c>
      <c r="C356" s="23" t="str">
        <f>IF(Eksplikatsioon!C357=0,"",Eksplikatsioon!C357)</f>
        <v/>
      </c>
      <c r="D356" s="23" t="str">
        <f>IF(Eksplikatsioon!D357=0,"",Eksplikatsioon!D357)</f>
        <v/>
      </c>
      <c r="E356" s="59"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1" t="str">
        <f>IF(Eksplikatsioon!B358=0,"",Eksplikatsioon!B358)</f>
        <v/>
      </c>
      <c r="C357" s="23" t="str">
        <f>IF(Eksplikatsioon!C358=0,"",Eksplikatsioon!C358)</f>
        <v/>
      </c>
      <c r="D357" s="23" t="str">
        <f>IF(Eksplikatsioon!D358=0,"",Eksplikatsioon!D358)</f>
        <v/>
      </c>
      <c r="E357" s="59"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1" t="str">
        <f>IF(Eksplikatsioon!B359=0,"",Eksplikatsioon!B359)</f>
        <v/>
      </c>
      <c r="C358" s="23" t="str">
        <f>IF(Eksplikatsioon!C359=0,"",Eksplikatsioon!C359)</f>
        <v/>
      </c>
      <c r="D358" s="23" t="str">
        <f>IF(Eksplikatsioon!D359=0,"",Eksplikatsioon!D359)</f>
        <v/>
      </c>
      <c r="E358" s="59"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1" t="str">
        <f>IF(Eksplikatsioon!B360=0,"",Eksplikatsioon!B360)</f>
        <v/>
      </c>
      <c r="C359" s="23" t="str">
        <f>IF(Eksplikatsioon!C360=0,"",Eksplikatsioon!C360)</f>
        <v/>
      </c>
      <c r="D359" s="23" t="str">
        <f>IF(Eksplikatsioon!D360=0,"",Eksplikatsioon!D360)</f>
        <v/>
      </c>
      <c r="E359" s="59"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1" t="str">
        <f>IF(Eksplikatsioon!B361=0,"",Eksplikatsioon!B361)</f>
        <v/>
      </c>
      <c r="C360" s="23" t="str">
        <f>IF(Eksplikatsioon!C361=0,"",Eksplikatsioon!C361)</f>
        <v/>
      </c>
      <c r="D360" s="23" t="str">
        <f>IF(Eksplikatsioon!D361=0,"",Eksplikatsioon!D361)</f>
        <v/>
      </c>
      <c r="E360" s="59"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1" t="str">
        <f>IF(Eksplikatsioon!B362=0,"",Eksplikatsioon!B362)</f>
        <v/>
      </c>
      <c r="C361" s="23" t="str">
        <f>IF(Eksplikatsioon!C362=0,"",Eksplikatsioon!C362)</f>
        <v/>
      </c>
      <c r="D361" s="23" t="str">
        <f>IF(Eksplikatsioon!D362=0,"",Eksplikatsioon!D362)</f>
        <v/>
      </c>
      <c r="E361" s="59"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1" t="str">
        <f>IF(Eksplikatsioon!B363=0,"",Eksplikatsioon!B363)</f>
        <v/>
      </c>
      <c r="C362" s="23" t="str">
        <f>IF(Eksplikatsioon!C363=0,"",Eksplikatsioon!C363)</f>
        <v/>
      </c>
      <c r="D362" s="23" t="str">
        <f>IF(Eksplikatsioon!D363=0,"",Eksplikatsioon!D363)</f>
        <v/>
      </c>
      <c r="E362" s="59"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1" t="str">
        <f>IF(Eksplikatsioon!B364=0,"",Eksplikatsioon!B364)</f>
        <v/>
      </c>
      <c r="C363" s="23" t="str">
        <f>IF(Eksplikatsioon!C364=0,"",Eksplikatsioon!C364)</f>
        <v/>
      </c>
      <c r="D363" s="23" t="str">
        <f>IF(Eksplikatsioon!D364=0,"",Eksplikatsioon!D364)</f>
        <v/>
      </c>
      <c r="E363" s="59"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1" t="str">
        <f>IF(Eksplikatsioon!B365=0,"",Eksplikatsioon!B365)</f>
        <v/>
      </c>
      <c r="C364" s="23" t="str">
        <f>IF(Eksplikatsioon!C365=0,"",Eksplikatsioon!C365)</f>
        <v/>
      </c>
      <c r="D364" s="23" t="str">
        <f>IF(Eksplikatsioon!D365=0,"",Eksplikatsioon!D365)</f>
        <v/>
      </c>
      <c r="E364" s="59"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1" t="str">
        <f>IF(Eksplikatsioon!B366=0,"",Eksplikatsioon!B366)</f>
        <v/>
      </c>
      <c r="C365" s="23" t="str">
        <f>IF(Eksplikatsioon!C366=0,"",Eksplikatsioon!C366)</f>
        <v/>
      </c>
      <c r="D365" s="23" t="str">
        <f>IF(Eksplikatsioon!D366=0,"",Eksplikatsioon!D366)</f>
        <v/>
      </c>
      <c r="E365" s="59"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1" t="str">
        <f>IF(Eksplikatsioon!B367=0,"",Eksplikatsioon!B367)</f>
        <v/>
      </c>
      <c r="C366" s="23" t="str">
        <f>IF(Eksplikatsioon!C367=0,"",Eksplikatsioon!C367)</f>
        <v/>
      </c>
      <c r="D366" s="23" t="str">
        <f>IF(Eksplikatsioon!D367=0,"",Eksplikatsioon!D367)</f>
        <v/>
      </c>
      <c r="E366" s="59"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1" t="str">
        <f>IF(Eksplikatsioon!B368=0,"",Eksplikatsioon!B368)</f>
        <v/>
      </c>
      <c r="C367" s="23" t="str">
        <f>IF(Eksplikatsioon!C368=0,"",Eksplikatsioon!C368)</f>
        <v/>
      </c>
      <c r="D367" s="23" t="str">
        <f>IF(Eksplikatsioon!D368=0,"",Eksplikatsioon!D368)</f>
        <v/>
      </c>
      <c r="E367" s="59"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1" t="str">
        <f>IF(Eksplikatsioon!B369=0,"",Eksplikatsioon!B369)</f>
        <v/>
      </c>
      <c r="C368" s="23" t="str">
        <f>IF(Eksplikatsioon!C369=0,"",Eksplikatsioon!C369)</f>
        <v/>
      </c>
      <c r="D368" s="23" t="str">
        <f>IF(Eksplikatsioon!D369=0,"",Eksplikatsioon!D369)</f>
        <v/>
      </c>
      <c r="E368" s="59"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1" t="str">
        <f>IF(Eksplikatsioon!B370=0,"",Eksplikatsioon!B370)</f>
        <v/>
      </c>
      <c r="C369" s="23" t="str">
        <f>IF(Eksplikatsioon!C370=0,"",Eksplikatsioon!C370)</f>
        <v/>
      </c>
      <c r="D369" s="23" t="str">
        <f>IF(Eksplikatsioon!D370=0,"",Eksplikatsioon!D370)</f>
        <v/>
      </c>
      <c r="E369" s="59"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1" t="str">
        <f>IF(Eksplikatsioon!B371=0,"",Eksplikatsioon!B371)</f>
        <v/>
      </c>
      <c r="C370" s="23" t="str">
        <f>IF(Eksplikatsioon!C371=0,"",Eksplikatsioon!C371)</f>
        <v/>
      </c>
      <c r="D370" s="23" t="str">
        <f>IF(Eksplikatsioon!D371=0,"",Eksplikatsioon!D371)</f>
        <v/>
      </c>
      <c r="E370" s="59"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1" t="str">
        <f>IF(Eksplikatsioon!B372=0,"",Eksplikatsioon!B372)</f>
        <v/>
      </c>
      <c r="C371" s="23" t="str">
        <f>IF(Eksplikatsioon!C372=0,"",Eksplikatsioon!C372)</f>
        <v/>
      </c>
      <c r="D371" s="23" t="str">
        <f>IF(Eksplikatsioon!D372=0,"",Eksplikatsioon!D372)</f>
        <v/>
      </c>
      <c r="E371" s="59"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1" t="str">
        <f>IF(Eksplikatsioon!B373=0,"",Eksplikatsioon!B373)</f>
        <v/>
      </c>
      <c r="C372" s="23" t="str">
        <f>IF(Eksplikatsioon!C373=0,"",Eksplikatsioon!C373)</f>
        <v/>
      </c>
      <c r="D372" s="23" t="str">
        <f>IF(Eksplikatsioon!D373=0,"",Eksplikatsioon!D373)</f>
        <v/>
      </c>
      <c r="E372" s="59"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1" t="str">
        <f>IF(Eksplikatsioon!B374=0,"",Eksplikatsioon!B374)</f>
        <v/>
      </c>
      <c r="C373" s="23" t="str">
        <f>IF(Eksplikatsioon!C374=0,"",Eksplikatsioon!C374)</f>
        <v/>
      </c>
      <c r="D373" s="23" t="str">
        <f>IF(Eksplikatsioon!D374=0,"",Eksplikatsioon!D374)</f>
        <v/>
      </c>
      <c r="E373" s="59"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1" t="str">
        <f>IF(Eksplikatsioon!B375=0,"",Eksplikatsioon!B375)</f>
        <v/>
      </c>
      <c r="C374" s="23" t="str">
        <f>IF(Eksplikatsioon!C375=0,"",Eksplikatsioon!C375)</f>
        <v/>
      </c>
      <c r="D374" s="23" t="str">
        <f>IF(Eksplikatsioon!D375=0,"",Eksplikatsioon!D375)</f>
        <v/>
      </c>
      <c r="E374" s="59"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1" t="str">
        <f>IF(Eksplikatsioon!B376=0,"",Eksplikatsioon!B376)</f>
        <v/>
      </c>
      <c r="C375" s="23" t="str">
        <f>IF(Eksplikatsioon!C376=0,"",Eksplikatsioon!C376)</f>
        <v/>
      </c>
      <c r="D375" s="23" t="str">
        <f>IF(Eksplikatsioon!D376=0,"",Eksplikatsioon!D376)</f>
        <v/>
      </c>
      <c r="E375" s="59"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1" t="str">
        <f>IF(Eksplikatsioon!B377=0,"",Eksplikatsioon!B377)</f>
        <v/>
      </c>
      <c r="C376" s="23" t="str">
        <f>IF(Eksplikatsioon!C377=0,"",Eksplikatsioon!C377)</f>
        <v/>
      </c>
      <c r="D376" s="23" t="str">
        <f>IF(Eksplikatsioon!D377=0,"",Eksplikatsioon!D377)</f>
        <v/>
      </c>
      <c r="E376" s="59"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1" t="str">
        <f>IF(Eksplikatsioon!B378=0,"",Eksplikatsioon!B378)</f>
        <v/>
      </c>
      <c r="C377" s="23" t="str">
        <f>IF(Eksplikatsioon!C378=0,"",Eksplikatsioon!C378)</f>
        <v/>
      </c>
      <c r="D377" s="23" t="str">
        <f>IF(Eksplikatsioon!D378=0,"",Eksplikatsioon!D378)</f>
        <v/>
      </c>
      <c r="E377" s="59"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1" t="str">
        <f>IF(Eksplikatsioon!B379=0,"",Eksplikatsioon!B379)</f>
        <v/>
      </c>
      <c r="C378" s="23" t="str">
        <f>IF(Eksplikatsioon!C379=0,"",Eksplikatsioon!C379)</f>
        <v/>
      </c>
      <c r="D378" s="23" t="str">
        <f>IF(Eksplikatsioon!D379=0,"",Eksplikatsioon!D379)</f>
        <v/>
      </c>
      <c r="E378" s="59"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1" t="str">
        <f>IF(Eksplikatsioon!B380=0,"",Eksplikatsioon!B380)</f>
        <v/>
      </c>
      <c r="C379" s="23" t="str">
        <f>IF(Eksplikatsioon!C380=0,"",Eksplikatsioon!C380)</f>
        <v/>
      </c>
      <c r="D379" s="23" t="str">
        <f>IF(Eksplikatsioon!D380=0,"",Eksplikatsioon!D380)</f>
        <v/>
      </c>
      <c r="E379" s="59"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1" t="str">
        <f>IF(Eksplikatsioon!B381=0,"",Eksplikatsioon!B381)</f>
        <v/>
      </c>
      <c r="C380" s="23" t="str">
        <f>IF(Eksplikatsioon!C381=0,"",Eksplikatsioon!C381)</f>
        <v/>
      </c>
      <c r="D380" s="23" t="str">
        <f>IF(Eksplikatsioon!D381=0,"",Eksplikatsioon!D381)</f>
        <v/>
      </c>
      <c r="E380" s="59"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1" t="str">
        <f>IF(Eksplikatsioon!B382=0,"",Eksplikatsioon!B382)</f>
        <v/>
      </c>
      <c r="C381" s="23" t="str">
        <f>IF(Eksplikatsioon!C382=0,"",Eksplikatsioon!C382)</f>
        <v/>
      </c>
      <c r="D381" s="23" t="str">
        <f>IF(Eksplikatsioon!D382=0,"",Eksplikatsioon!D382)</f>
        <v/>
      </c>
      <c r="E381" s="59"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1" t="str">
        <f>IF(Eksplikatsioon!B383=0,"",Eksplikatsioon!B383)</f>
        <v/>
      </c>
      <c r="C382" s="23" t="str">
        <f>IF(Eksplikatsioon!C383=0,"",Eksplikatsioon!C383)</f>
        <v/>
      </c>
      <c r="D382" s="23" t="str">
        <f>IF(Eksplikatsioon!D383=0,"",Eksplikatsioon!D383)</f>
        <v/>
      </c>
      <c r="E382" s="59"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1" t="str">
        <f>IF(Eksplikatsioon!B384=0,"",Eksplikatsioon!B384)</f>
        <v/>
      </c>
      <c r="C383" s="23" t="str">
        <f>IF(Eksplikatsioon!C384=0,"",Eksplikatsioon!C384)</f>
        <v/>
      </c>
      <c r="D383" s="23" t="str">
        <f>IF(Eksplikatsioon!D384=0,"",Eksplikatsioon!D384)</f>
        <v/>
      </c>
      <c r="E383" s="59"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1" t="str">
        <f>IF(Eksplikatsioon!B385=0,"",Eksplikatsioon!B385)</f>
        <v/>
      </c>
      <c r="C384" s="23" t="str">
        <f>IF(Eksplikatsioon!C385=0,"",Eksplikatsioon!C385)</f>
        <v/>
      </c>
      <c r="D384" s="23" t="str">
        <f>IF(Eksplikatsioon!D385=0,"",Eksplikatsioon!D385)</f>
        <v/>
      </c>
      <c r="E384" s="59"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1" t="str">
        <f>IF(Eksplikatsioon!B386=0,"",Eksplikatsioon!B386)</f>
        <v/>
      </c>
      <c r="C385" s="23" t="str">
        <f>IF(Eksplikatsioon!C386=0,"",Eksplikatsioon!C386)</f>
        <v/>
      </c>
      <c r="D385" s="23" t="str">
        <f>IF(Eksplikatsioon!D386=0,"",Eksplikatsioon!D386)</f>
        <v/>
      </c>
      <c r="E385" s="59"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1" t="str">
        <f>IF(Eksplikatsioon!B387=0,"",Eksplikatsioon!B387)</f>
        <v/>
      </c>
      <c r="C386" s="23" t="str">
        <f>IF(Eksplikatsioon!C387=0,"",Eksplikatsioon!C387)</f>
        <v/>
      </c>
      <c r="D386" s="23" t="str">
        <f>IF(Eksplikatsioon!D387=0,"",Eksplikatsioon!D387)</f>
        <v/>
      </c>
      <c r="E386" s="59"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1" t="str">
        <f>IF(Eksplikatsioon!B388=0,"",Eksplikatsioon!B388)</f>
        <v/>
      </c>
      <c r="C387" s="23" t="str">
        <f>IF(Eksplikatsioon!C388=0,"",Eksplikatsioon!C388)</f>
        <v/>
      </c>
      <c r="D387" s="23" t="str">
        <f>IF(Eksplikatsioon!D388=0,"",Eksplikatsioon!D388)</f>
        <v/>
      </c>
      <c r="E387" s="59"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1" t="str">
        <f>IF(Eksplikatsioon!B389=0,"",Eksplikatsioon!B389)</f>
        <v/>
      </c>
      <c r="C388" s="23" t="str">
        <f>IF(Eksplikatsioon!C389=0,"",Eksplikatsioon!C389)</f>
        <v/>
      </c>
      <c r="D388" s="23" t="str">
        <f>IF(Eksplikatsioon!D389=0,"",Eksplikatsioon!D389)</f>
        <v/>
      </c>
      <c r="E388" s="59"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1" t="str">
        <f>IF(Eksplikatsioon!B390=0,"",Eksplikatsioon!B390)</f>
        <v/>
      </c>
      <c r="C389" s="23" t="str">
        <f>IF(Eksplikatsioon!C390=0,"",Eksplikatsioon!C390)</f>
        <v/>
      </c>
      <c r="D389" s="23" t="str">
        <f>IF(Eksplikatsioon!D390=0,"",Eksplikatsioon!D390)</f>
        <v/>
      </c>
      <c r="E389" s="59"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1" t="str">
        <f>IF(Eksplikatsioon!B391=0,"",Eksplikatsioon!B391)</f>
        <v/>
      </c>
      <c r="C390" s="23" t="str">
        <f>IF(Eksplikatsioon!C391=0,"",Eksplikatsioon!C391)</f>
        <v/>
      </c>
      <c r="D390" s="23" t="str">
        <f>IF(Eksplikatsioon!D391=0,"",Eksplikatsioon!D391)</f>
        <v/>
      </c>
      <c r="E390" s="59"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1" t="str">
        <f>IF(Eksplikatsioon!B392=0,"",Eksplikatsioon!B392)</f>
        <v/>
      </c>
      <c r="C391" s="23" t="str">
        <f>IF(Eksplikatsioon!C392=0,"",Eksplikatsioon!C392)</f>
        <v/>
      </c>
      <c r="D391" s="23" t="str">
        <f>IF(Eksplikatsioon!D392=0,"",Eksplikatsioon!D392)</f>
        <v/>
      </c>
      <c r="E391" s="59"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1" t="str">
        <f>IF(Eksplikatsioon!B393=0,"",Eksplikatsioon!B393)</f>
        <v/>
      </c>
      <c r="C392" s="23" t="str">
        <f>IF(Eksplikatsioon!C393=0,"",Eksplikatsioon!C393)</f>
        <v/>
      </c>
      <c r="D392" s="23" t="str">
        <f>IF(Eksplikatsioon!D393=0,"",Eksplikatsioon!D393)</f>
        <v/>
      </c>
      <c r="E392" s="59"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1" t="str">
        <f>IF(Eksplikatsioon!B394=0,"",Eksplikatsioon!B394)</f>
        <v/>
      </c>
      <c r="C393" s="23" t="str">
        <f>IF(Eksplikatsioon!C394=0,"",Eksplikatsioon!C394)</f>
        <v/>
      </c>
      <c r="D393" s="23" t="str">
        <f>IF(Eksplikatsioon!D394=0,"",Eksplikatsioon!D394)</f>
        <v/>
      </c>
      <c r="E393" s="59"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1" t="str">
        <f>IF(Eksplikatsioon!B395=0,"",Eksplikatsioon!B395)</f>
        <v/>
      </c>
      <c r="C394" s="23" t="str">
        <f>IF(Eksplikatsioon!C395=0,"",Eksplikatsioon!C395)</f>
        <v/>
      </c>
      <c r="D394" s="23" t="str">
        <f>IF(Eksplikatsioon!D395=0,"",Eksplikatsioon!D395)</f>
        <v/>
      </c>
      <c r="E394" s="59"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1" t="str">
        <f>IF(Eksplikatsioon!B396=0,"",Eksplikatsioon!B396)</f>
        <v/>
      </c>
      <c r="C395" s="23" t="str">
        <f>IF(Eksplikatsioon!C396=0,"",Eksplikatsioon!C396)</f>
        <v/>
      </c>
      <c r="D395" s="23" t="str">
        <f>IF(Eksplikatsioon!D396=0,"",Eksplikatsioon!D396)</f>
        <v/>
      </c>
      <c r="E395" s="59"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1" t="str">
        <f>IF(Eksplikatsioon!B397=0,"",Eksplikatsioon!B397)</f>
        <v/>
      </c>
      <c r="C396" s="23" t="str">
        <f>IF(Eksplikatsioon!C397=0,"",Eksplikatsioon!C397)</f>
        <v/>
      </c>
      <c r="D396" s="23" t="str">
        <f>IF(Eksplikatsioon!D397=0,"",Eksplikatsioon!D397)</f>
        <v/>
      </c>
      <c r="E396" s="59"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1" t="str">
        <f>IF(Eksplikatsioon!B398=0,"",Eksplikatsioon!B398)</f>
        <v/>
      </c>
      <c r="C397" s="23" t="str">
        <f>IF(Eksplikatsioon!C398=0,"",Eksplikatsioon!C398)</f>
        <v/>
      </c>
      <c r="D397" s="23" t="str">
        <f>IF(Eksplikatsioon!D398=0,"",Eksplikatsioon!D398)</f>
        <v/>
      </c>
      <c r="E397" s="59"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1" t="str">
        <f>IF(Eksplikatsioon!B399=0,"",Eksplikatsioon!B399)</f>
        <v/>
      </c>
      <c r="C398" s="23" t="str">
        <f>IF(Eksplikatsioon!C399=0,"",Eksplikatsioon!C399)</f>
        <v/>
      </c>
      <c r="D398" s="23" t="str">
        <f>IF(Eksplikatsioon!D399=0,"",Eksplikatsioon!D399)</f>
        <v/>
      </c>
      <c r="E398" s="59"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1" t="str">
        <f>IF(Eksplikatsioon!B400=0,"",Eksplikatsioon!B400)</f>
        <v/>
      </c>
      <c r="C399" s="23" t="str">
        <f>IF(Eksplikatsioon!C400=0,"",Eksplikatsioon!C400)</f>
        <v/>
      </c>
      <c r="D399" s="23" t="str">
        <f>IF(Eksplikatsioon!D400=0,"",Eksplikatsioon!D400)</f>
        <v/>
      </c>
      <c r="E399" s="59"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1" t="str">
        <f>IF(Eksplikatsioon!B401=0,"",Eksplikatsioon!B401)</f>
        <v/>
      </c>
      <c r="C400" s="23" t="str">
        <f>IF(Eksplikatsioon!C401=0,"",Eksplikatsioon!C401)</f>
        <v/>
      </c>
      <c r="D400" s="23" t="str">
        <f>IF(Eksplikatsioon!D401=0,"",Eksplikatsioon!D401)</f>
        <v/>
      </c>
      <c r="E400" s="59"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1" t="str">
        <f>IF(Eksplikatsioon!B402=0,"",Eksplikatsioon!B402)</f>
        <v/>
      </c>
      <c r="C401" s="23" t="str">
        <f>IF(Eksplikatsioon!C402=0,"",Eksplikatsioon!C402)</f>
        <v/>
      </c>
      <c r="D401" s="23" t="str">
        <f>IF(Eksplikatsioon!D402=0,"",Eksplikatsioon!D402)</f>
        <v/>
      </c>
      <c r="E401" s="59"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1" t="str">
        <f>IF(Eksplikatsioon!B403=0,"",Eksplikatsioon!B403)</f>
        <v/>
      </c>
      <c r="C402" s="23" t="str">
        <f>IF(Eksplikatsioon!C403=0,"",Eksplikatsioon!C403)</f>
        <v/>
      </c>
      <c r="D402" s="23" t="str">
        <f>IF(Eksplikatsioon!D403=0,"",Eksplikatsioon!D403)</f>
        <v/>
      </c>
      <c r="E402" s="59"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1" t="str">
        <f>IF(Eksplikatsioon!B404=0,"",Eksplikatsioon!B404)</f>
        <v/>
      </c>
      <c r="C403" s="23" t="str">
        <f>IF(Eksplikatsioon!C404=0,"",Eksplikatsioon!C404)</f>
        <v/>
      </c>
      <c r="D403" s="23" t="str">
        <f>IF(Eksplikatsioon!D404=0,"",Eksplikatsioon!D404)</f>
        <v/>
      </c>
      <c r="E403" s="59"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1" t="str">
        <f>IF(Eksplikatsioon!B405=0,"",Eksplikatsioon!B405)</f>
        <v/>
      </c>
      <c r="C404" s="23" t="str">
        <f>IF(Eksplikatsioon!C405=0,"",Eksplikatsioon!C405)</f>
        <v/>
      </c>
      <c r="D404" s="23" t="str">
        <f>IF(Eksplikatsioon!D405=0,"",Eksplikatsioon!D405)</f>
        <v/>
      </c>
      <c r="E404" s="59"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1" t="str">
        <f>IF(Eksplikatsioon!B406=0,"",Eksplikatsioon!B406)</f>
        <v/>
      </c>
      <c r="C405" s="23" t="str">
        <f>IF(Eksplikatsioon!C406=0,"",Eksplikatsioon!C406)</f>
        <v/>
      </c>
      <c r="D405" s="23" t="str">
        <f>IF(Eksplikatsioon!D406=0,"",Eksplikatsioon!D406)</f>
        <v/>
      </c>
      <c r="E405" s="59"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1" t="str">
        <f>IF(Eksplikatsioon!B407=0,"",Eksplikatsioon!B407)</f>
        <v/>
      </c>
      <c r="C406" s="23" t="str">
        <f>IF(Eksplikatsioon!C407=0,"",Eksplikatsioon!C407)</f>
        <v/>
      </c>
      <c r="D406" s="23" t="str">
        <f>IF(Eksplikatsioon!D407=0,"",Eksplikatsioon!D407)</f>
        <v/>
      </c>
      <c r="E406" s="59"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1" t="str">
        <f>IF(Eksplikatsioon!B408=0,"",Eksplikatsioon!B408)</f>
        <v/>
      </c>
      <c r="C407" s="23" t="str">
        <f>IF(Eksplikatsioon!C408=0,"",Eksplikatsioon!C408)</f>
        <v/>
      </c>
      <c r="D407" s="23" t="str">
        <f>IF(Eksplikatsioon!D408=0,"",Eksplikatsioon!D408)</f>
        <v/>
      </c>
      <c r="E407" s="59"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1" t="str">
        <f>IF(Eksplikatsioon!B409=0,"",Eksplikatsioon!B409)</f>
        <v/>
      </c>
      <c r="C408" s="23" t="str">
        <f>IF(Eksplikatsioon!C409=0,"",Eksplikatsioon!C409)</f>
        <v/>
      </c>
      <c r="D408" s="23" t="str">
        <f>IF(Eksplikatsioon!D409=0,"",Eksplikatsioon!D409)</f>
        <v/>
      </c>
      <c r="E408" s="59"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1" t="str">
        <f>IF(Eksplikatsioon!B410=0,"",Eksplikatsioon!B410)</f>
        <v/>
      </c>
      <c r="C409" s="23" t="str">
        <f>IF(Eksplikatsioon!C410=0,"",Eksplikatsioon!C410)</f>
        <v/>
      </c>
      <c r="D409" s="23" t="str">
        <f>IF(Eksplikatsioon!D410=0,"",Eksplikatsioon!D410)</f>
        <v/>
      </c>
      <c r="E409" s="59"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1" t="str">
        <f>IF(Eksplikatsioon!B411=0,"",Eksplikatsioon!B411)</f>
        <v/>
      </c>
      <c r="C410" s="23" t="str">
        <f>IF(Eksplikatsioon!C411=0,"",Eksplikatsioon!C411)</f>
        <v/>
      </c>
      <c r="D410" s="23" t="str">
        <f>IF(Eksplikatsioon!D411=0,"",Eksplikatsioon!D411)</f>
        <v/>
      </c>
      <c r="E410" s="59"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1" t="str">
        <f>IF(Eksplikatsioon!B412=0,"",Eksplikatsioon!B412)</f>
        <v/>
      </c>
      <c r="C411" s="23" t="str">
        <f>IF(Eksplikatsioon!C412=0,"",Eksplikatsioon!C412)</f>
        <v/>
      </c>
      <c r="D411" s="23" t="str">
        <f>IF(Eksplikatsioon!D412=0,"",Eksplikatsioon!D412)</f>
        <v/>
      </c>
      <c r="E411" s="59"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1" t="str">
        <f>IF(Eksplikatsioon!B413=0,"",Eksplikatsioon!B413)</f>
        <v/>
      </c>
      <c r="C412" s="23" t="str">
        <f>IF(Eksplikatsioon!C413=0,"",Eksplikatsioon!C413)</f>
        <v/>
      </c>
      <c r="D412" s="23" t="str">
        <f>IF(Eksplikatsioon!D413=0,"",Eksplikatsioon!D413)</f>
        <v/>
      </c>
      <c r="E412" s="59"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1" t="str">
        <f>IF(Eksplikatsioon!B414=0,"",Eksplikatsioon!B414)</f>
        <v/>
      </c>
      <c r="C413" s="23" t="str">
        <f>IF(Eksplikatsioon!C414=0,"",Eksplikatsioon!C414)</f>
        <v/>
      </c>
      <c r="D413" s="23" t="str">
        <f>IF(Eksplikatsioon!D414=0,"",Eksplikatsioon!D414)</f>
        <v/>
      </c>
      <c r="E413" s="59"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1" t="str">
        <f>IF(Eksplikatsioon!B415=0,"",Eksplikatsioon!B415)</f>
        <v/>
      </c>
      <c r="C414" s="23" t="str">
        <f>IF(Eksplikatsioon!C415=0,"",Eksplikatsioon!C415)</f>
        <v/>
      </c>
      <c r="D414" s="23" t="str">
        <f>IF(Eksplikatsioon!D415=0,"",Eksplikatsioon!D415)</f>
        <v/>
      </c>
      <c r="E414" s="59"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1" t="str">
        <f>IF(Eksplikatsioon!B416=0,"",Eksplikatsioon!B416)</f>
        <v/>
      </c>
      <c r="C415" s="23" t="str">
        <f>IF(Eksplikatsioon!C416=0,"",Eksplikatsioon!C416)</f>
        <v/>
      </c>
      <c r="D415" s="23" t="str">
        <f>IF(Eksplikatsioon!D416=0,"",Eksplikatsioon!D416)</f>
        <v/>
      </c>
      <c r="E415" s="59"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1" t="str">
        <f>IF(Eksplikatsioon!B417=0,"",Eksplikatsioon!B417)</f>
        <v/>
      </c>
      <c r="C416" s="23" t="str">
        <f>IF(Eksplikatsioon!C417=0,"",Eksplikatsioon!C417)</f>
        <v/>
      </c>
      <c r="D416" s="23" t="str">
        <f>IF(Eksplikatsioon!D417=0,"",Eksplikatsioon!D417)</f>
        <v/>
      </c>
      <c r="E416" s="59"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1" t="str">
        <f>IF(Eksplikatsioon!B418=0,"",Eksplikatsioon!B418)</f>
        <v/>
      </c>
      <c r="C417" s="23" t="str">
        <f>IF(Eksplikatsioon!C418=0,"",Eksplikatsioon!C418)</f>
        <v/>
      </c>
      <c r="D417" s="23" t="str">
        <f>IF(Eksplikatsioon!D418=0,"",Eksplikatsioon!D418)</f>
        <v/>
      </c>
      <c r="E417" s="59"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1" t="str">
        <f>IF(Eksplikatsioon!B419=0,"",Eksplikatsioon!B419)</f>
        <v/>
      </c>
      <c r="C418" s="23" t="str">
        <f>IF(Eksplikatsioon!C419=0,"",Eksplikatsioon!C419)</f>
        <v/>
      </c>
      <c r="D418" s="23" t="str">
        <f>IF(Eksplikatsioon!D419=0,"",Eksplikatsioon!D419)</f>
        <v/>
      </c>
      <c r="E418" s="59"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1" t="str">
        <f>IF(Eksplikatsioon!B420=0,"",Eksplikatsioon!B420)</f>
        <v/>
      </c>
      <c r="C419" s="23" t="str">
        <f>IF(Eksplikatsioon!C420=0,"",Eksplikatsioon!C420)</f>
        <v/>
      </c>
      <c r="D419" s="23" t="str">
        <f>IF(Eksplikatsioon!D420=0,"",Eksplikatsioon!D420)</f>
        <v/>
      </c>
      <c r="E419" s="59"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1" t="str">
        <f>IF(Eksplikatsioon!B421=0,"",Eksplikatsioon!B421)</f>
        <v/>
      </c>
      <c r="C420" s="23" t="str">
        <f>IF(Eksplikatsioon!C421=0,"",Eksplikatsioon!C421)</f>
        <v/>
      </c>
      <c r="D420" s="23" t="str">
        <f>IF(Eksplikatsioon!D421=0,"",Eksplikatsioon!D421)</f>
        <v/>
      </c>
      <c r="E420" s="59"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1" t="str">
        <f>IF(Eksplikatsioon!B422=0,"",Eksplikatsioon!B422)</f>
        <v/>
      </c>
      <c r="C421" s="23" t="str">
        <f>IF(Eksplikatsioon!C422=0,"",Eksplikatsioon!C422)</f>
        <v/>
      </c>
      <c r="D421" s="23" t="str">
        <f>IF(Eksplikatsioon!D422=0,"",Eksplikatsioon!D422)</f>
        <v/>
      </c>
      <c r="E421" s="59"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1" t="str">
        <f>IF(Eksplikatsioon!B423=0,"",Eksplikatsioon!B423)</f>
        <v/>
      </c>
      <c r="C422" s="23" t="str">
        <f>IF(Eksplikatsioon!C423=0,"",Eksplikatsioon!C423)</f>
        <v/>
      </c>
      <c r="D422" s="23" t="str">
        <f>IF(Eksplikatsioon!D423=0,"",Eksplikatsioon!D423)</f>
        <v/>
      </c>
      <c r="E422" s="59"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1" t="str">
        <f>IF(Eksplikatsioon!B424=0,"",Eksplikatsioon!B424)</f>
        <v/>
      </c>
      <c r="C423" s="23" t="str">
        <f>IF(Eksplikatsioon!C424=0,"",Eksplikatsioon!C424)</f>
        <v/>
      </c>
      <c r="D423" s="23" t="str">
        <f>IF(Eksplikatsioon!D424=0,"",Eksplikatsioon!D424)</f>
        <v/>
      </c>
      <c r="E423" s="59"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1" t="str">
        <f>IF(Eksplikatsioon!B425=0,"",Eksplikatsioon!B425)</f>
        <v/>
      </c>
      <c r="C424" s="23" t="str">
        <f>IF(Eksplikatsioon!C425=0,"",Eksplikatsioon!C425)</f>
        <v/>
      </c>
      <c r="D424" s="23" t="str">
        <f>IF(Eksplikatsioon!D425=0,"",Eksplikatsioon!D425)</f>
        <v/>
      </c>
      <c r="E424" s="59"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1" t="str">
        <f>IF(Eksplikatsioon!B426=0,"",Eksplikatsioon!B426)</f>
        <v/>
      </c>
      <c r="C425" s="23" t="str">
        <f>IF(Eksplikatsioon!C426=0,"",Eksplikatsioon!C426)</f>
        <v/>
      </c>
      <c r="D425" s="23" t="str">
        <f>IF(Eksplikatsioon!D426=0,"",Eksplikatsioon!D426)</f>
        <v/>
      </c>
      <c r="E425" s="59"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1" t="str">
        <f>IF(Eksplikatsioon!B427=0,"",Eksplikatsioon!B427)</f>
        <v/>
      </c>
      <c r="C426" s="23" t="str">
        <f>IF(Eksplikatsioon!C427=0,"",Eksplikatsioon!C427)</f>
        <v/>
      </c>
      <c r="D426" s="23" t="str">
        <f>IF(Eksplikatsioon!D427=0,"",Eksplikatsioon!D427)</f>
        <v/>
      </c>
      <c r="E426" s="59"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1" t="str">
        <f>IF(Eksplikatsioon!B428=0,"",Eksplikatsioon!B428)</f>
        <v/>
      </c>
      <c r="C427" s="23" t="str">
        <f>IF(Eksplikatsioon!C428=0,"",Eksplikatsioon!C428)</f>
        <v/>
      </c>
      <c r="D427" s="23" t="str">
        <f>IF(Eksplikatsioon!D428=0,"",Eksplikatsioon!D428)</f>
        <v/>
      </c>
      <c r="E427" s="59"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1" t="str">
        <f>IF(Eksplikatsioon!B429=0,"",Eksplikatsioon!B429)</f>
        <v/>
      </c>
      <c r="C428" s="23" t="str">
        <f>IF(Eksplikatsioon!C429=0,"",Eksplikatsioon!C429)</f>
        <v/>
      </c>
      <c r="D428" s="23" t="str">
        <f>IF(Eksplikatsioon!D429=0,"",Eksplikatsioon!D429)</f>
        <v/>
      </c>
      <c r="E428" s="59"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1" t="str">
        <f>IF(Eksplikatsioon!B430=0,"",Eksplikatsioon!B430)</f>
        <v/>
      </c>
      <c r="C429" s="23" t="str">
        <f>IF(Eksplikatsioon!C430=0,"",Eksplikatsioon!C430)</f>
        <v/>
      </c>
      <c r="D429" s="23" t="str">
        <f>IF(Eksplikatsioon!D430=0,"",Eksplikatsioon!D430)</f>
        <v/>
      </c>
      <c r="E429" s="59"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1" t="str">
        <f>IF(Eksplikatsioon!B431=0,"",Eksplikatsioon!B431)</f>
        <v/>
      </c>
      <c r="C430" s="23" t="str">
        <f>IF(Eksplikatsioon!C431=0,"",Eksplikatsioon!C431)</f>
        <v/>
      </c>
      <c r="D430" s="23" t="str">
        <f>IF(Eksplikatsioon!D431=0,"",Eksplikatsioon!D431)</f>
        <v/>
      </c>
      <c r="E430" s="59"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1" t="str">
        <f>IF(Eksplikatsioon!B432=0,"",Eksplikatsioon!B432)</f>
        <v/>
      </c>
      <c r="C431" s="23" t="str">
        <f>IF(Eksplikatsioon!C432=0,"",Eksplikatsioon!C432)</f>
        <v/>
      </c>
      <c r="D431" s="23" t="str">
        <f>IF(Eksplikatsioon!D432=0,"",Eksplikatsioon!D432)</f>
        <v/>
      </c>
      <c r="E431" s="59"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1" t="str">
        <f>IF(Eksplikatsioon!B433=0,"",Eksplikatsioon!B433)</f>
        <v/>
      </c>
      <c r="C432" s="23" t="str">
        <f>IF(Eksplikatsioon!C433=0,"",Eksplikatsioon!C433)</f>
        <v/>
      </c>
      <c r="D432" s="23" t="str">
        <f>IF(Eksplikatsioon!D433=0,"",Eksplikatsioon!D433)</f>
        <v/>
      </c>
      <c r="E432" s="59"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1" t="str">
        <f>IF(Eksplikatsioon!B434=0,"",Eksplikatsioon!B434)</f>
        <v/>
      </c>
      <c r="C433" s="23" t="str">
        <f>IF(Eksplikatsioon!C434=0,"",Eksplikatsioon!C434)</f>
        <v/>
      </c>
      <c r="D433" s="23" t="str">
        <f>IF(Eksplikatsioon!D434=0,"",Eksplikatsioon!D434)</f>
        <v/>
      </c>
      <c r="E433" s="59"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1" t="str">
        <f>IF(Eksplikatsioon!B435=0,"",Eksplikatsioon!B435)</f>
        <v/>
      </c>
      <c r="C434" s="23" t="str">
        <f>IF(Eksplikatsioon!C435=0,"",Eksplikatsioon!C435)</f>
        <v/>
      </c>
      <c r="D434" s="23" t="str">
        <f>IF(Eksplikatsioon!D435=0,"",Eksplikatsioon!D435)</f>
        <v/>
      </c>
      <c r="E434" s="59"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1" t="str">
        <f>IF(Eksplikatsioon!B436=0,"",Eksplikatsioon!B436)</f>
        <v/>
      </c>
      <c r="C435" s="23" t="str">
        <f>IF(Eksplikatsioon!C436=0,"",Eksplikatsioon!C436)</f>
        <v/>
      </c>
      <c r="D435" s="23" t="str">
        <f>IF(Eksplikatsioon!D436=0,"",Eksplikatsioon!D436)</f>
        <v/>
      </c>
      <c r="E435" s="59"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1" t="str">
        <f>IF(Eksplikatsioon!B437=0,"",Eksplikatsioon!B437)</f>
        <v/>
      </c>
      <c r="C436" s="23" t="str">
        <f>IF(Eksplikatsioon!C437=0,"",Eksplikatsioon!C437)</f>
        <v/>
      </c>
      <c r="D436" s="23" t="str">
        <f>IF(Eksplikatsioon!D437=0,"",Eksplikatsioon!D437)</f>
        <v/>
      </c>
      <c r="E436" s="59"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1" t="str">
        <f>IF(Eksplikatsioon!B438=0,"",Eksplikatsioon!B438)</f>
        <v/>
      </c>
      <c r="C437" s="23" t="str">
        <f>IF(Eksplikatsioon!C438=0,"",Eksplikatsioon!C438)</f>
        <v/>
      </c>
      <c r="D437" s="23" t="str">
        <f>IF(Eksplikatsioon!D438=0,"",Eksplikatsioon!D438)</f>
        <v/>
      </c>
      <c r="E437" s="59"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1" t="str">
        <f>IF(Eksplikatsioon!B439=0,"",Eksplikatsioon!B439)</f>
        <v/>
      </c>
      <c r="C438" s="23" t="str">
        <f>IF(Eksplikatsioon!C439=0,"",Eksplikatsioon!C439)</f>
        <v/>
      </c>
      <c r="D438" s="23" t="str">
        <f>IF(Eksplikatsioon!D439=0,"",Eksplikatsioon!D439)</f>
        <v/>
      </c>
      <c r="E438" s="59"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1" t="str">
        <f>IF(Eksplikatsioon!B440=0,"",Eksplikatsioon!B440)</f>
        <v/>
      </c>
      <c r="C439" s="23" t="str">
        <f>IF(Eksplikatsioon!C440=0,"",Eksplikatsioon!C440)</f>
        <v/>
      </c>
      <c r="D439" s="23" t="str">
        <f>IF(Eksplikatsioon!D440=0,"",Eksplikatsioon!D440)</f>
        <v/>
      </c>
      <c r="E439" s="59"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1" t="str">
        <f>IF(Eksplikatsioon!B441=0,"",Eksplikatsioon!B441)</f>
        <v/>
      </c>
      <c r="C440" s="23" t="str">
        <f>IF(Eksplikatsioon!C441=0,"",Eksplikatsioon!C441)</f>
        <v/>
      </c>
      <c r="D440" s="23" t="str">
        <f>IF(Eksplikatsioon!D441=0,"",Eksplikatsioon!D441)</f>
        <v/>
      </c>
      <c r="E440" s="59"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1" t="str">
        <f>IF(Eksplikatsioon!B442=0,"",Eksplikatsioon!B442)</f>
        <v/>
      </c>
      <c r="C441" s="23" t="str">
        <f>IF(Eksplikatsioon!C442=0,"",Eksplikatsioon!C442)</f>
        <v/>
      </c>
      <c r="D441" s="23" t="str">
        <f>IF(Eksplikatsioon!D442=0,"",Eksplikatsioon!D442)</f>
        <v/>
      </c>
      <c r="E441" s="59"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1" t="str">
        <f>IF(Eksplikatsioon!B443=0,"",Eksplikatsioon!B443)</f>
        <v/>
      </c>
      <c r="C442" s="23" t="str">
        <f>IF(Eksplikatsioon!C443=0,"",Eksplikatsioon!C443)</f>
        <v/>
      </c>
      <c r="D442" s="23" t="str">
        <f>IF(Eksplikatsioon!D443=0,"",Eksplikatsioon!D443)</f>
        <v/>
      </c>
      <c r="E442" s="59"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1" t="str">
        <f>IF(Eksplikatsioon!B444=0,"",Eksplikatsioon!B444)</f>
        <v/>
      </c>
      <c r="C443" s="23" t="str">
        <f>IF(Eksplikatsioon!C444=0,"",Eksplikatsioon!C444)</f>
        <v/>
      </c>
      <c r="D443" s="23" t="str">
        <f>IF(Eksplikatsioon!D444=0,"",Eksplikatsioon!D444)</f>
        <v/>
      </c>
      <c r="E443" s="59"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1" t="str">
        <f>IF(Eksplikatsioon!B445=0,"",Eksplikatsioon!B445)</f>
        <v/>
      </c>
      <c r="C444" s="23" t="str">
        <f>IF(Eksplikatsioon!C445=0,"",Eksplikatsioon!C445)</f>
        <v/>
      </c>
      <c r="D444" s="23" t="str">
        <f>IF(Eksplikatsioon!D445=0,"",Eksplikatsioon!D445)</f>
        <v/>
      </c>
      <c r="E444" s="59"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1" t="str">
        <f>IF(Eksplikatsioon!B446=0,"",Eksplikatsioon!B446)</f>
        <v/>
      </c>
      <c r="C445" s="23" t="str">
        <f>IF(Eksplikatsioon!C446=0,"",Eksplikatsioon!C446)</f>
        <v/>
      </c>
      <c r="D445" s="23" t="str">
        <f>IF(Eksplikatsioon!D446=0,"",Eksplikatsioon!D446)</f>
        <v/>
      </c>
      <c r="E445" s="59"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1" t="str">
        <f>IF(Eksplikatsioon!B447=0,"",Eksplikatsioon!B447)</f>
        <v/>
      </c>
      <c r="C446" s="23" t="str">
        <f>IF(Eksplikatsioon!C447=0,"",Eksplikatsioon!C447)</f>
        <v/>
      </c>
      <c r="D446" s="23" t="str">
        <f>IF(Eksplikatsioon!D447=0,"",Eksplikatsioon!D447)</f>
        <v/>
      </c>
      <c r="E446" s="59"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1" t="str">
        <f>IF(Eksplikatsioon!B448=0,"",Eksplikatsioon!B448)</f>
        <v/>
      </c>
      <c r="C447" s="23" t="str">
        <f>IF(Eksplikatsioon!C448=0,"",Eksplikatsioon!C448)</f>
        <v/>
      </c>
      <c r="D447" s="23" t="str">
        <f>IF(Eksplikatsioon!D448=0,"",Eksplikatsioon!D448)</f>
        <v/>
      </c>
      <c r="E447" s="59"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1" t="str">
        <f>IF(Eksplikatsioon!B449=0,"",Eksplikatsioon!B449)</f>
        <v/>
      </c>
      <c r="C448" s="23" t="str">
        <f>IF(Eksplikatsioon!C449=0,"",Eksplikatsioon!C449)</f>
        <v/>
      </c>
      <c r="D448" s="23" t="str">
        <f>IF(Eksplikatsioon!D449=0,"",Eksplikatsioon!D449)</f>
        <v/>
      </c>
      <c r="E448" s="59"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1" t="str">
        <f>IF(Eksplikatsioon!B450=0,"",Eksplikatsioon!B450)</f>
        <v/>
      </c>
      <c r="C449" s="23" t="str">
        <f>IF(Eksplikatsioon!C450=0,"",Eksplikatsioon!C450)</f>
        <v/>
      </c>
      <c r="D449" s="23" t="str">
        <f>IF(Eksplikatsioon!D450=0,"",Eksplikatsioon!D450)</f>
        <v/>
      </c>
      <c r="E449" s="59"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1" t="str">
        <f>IF(Eksplikatsioon!B451=0,"",Eksplikatsioon!B451)</f>
        <v/>
      </c>
      <c r="C450" s="23" t="str">
        <f>IF(Eksplikatsioon!C451=0,"",Eksplikatsioon!C451)</f>
        <v/>
      </c>
      <c r="D450" s="23" t="str">
        <f>IF(Eksplikatsioon!D451=0,"",Eksplikatsioon!D451)</f>
        <v/>
      </c>
      <c r="E450" s="59"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1" t="str">
        <f>IF(Eksplikatsioon!B452=0,"",Eksplikatsioon!B452)</f>
        <v/>
      </c>
      <c r="C451" s="23" t="str">
        <f>IF(Eksplikatsioon!C452=0,"",Eksplikatsioon!C452)</f>
        <v/>
      </c>
      <c r="D451" s="23" t="str">
        <f>IF(Eksplikatsioon!D452=0,"",Eksplikatsioon!D452)</f>
        <v/>
      </c>
      <c r="E451" s="59"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1" t="str">
        <f>IF(Eksplikatsioon!B453=0,"",Eksplikatsioon!B453)</f>
        <v/>
      </c>
      <c r="C452" s="23" t="str">
        <f>IF(Eksplikatsioon!C453=0,"",Eksplikatsioon!C453)</f>
        <v/>
      </c>
      <c r="D452" s="23" t="str">
        <f>IF(Eksplikatsioon!D453=0,"",Eksplikatsioon!D453)</f>
        <v/>
      </c>
      <c r="E452" s="59"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1" t="str">
        <f>IF(Eksplikatsioon!B454=0,"",Eksplikatsioon!B454)</f>
        <v/>
      </c>
      <c r="C453" s="23" t="str">
        <f>IF(Eksplikatsioon!C454=0,"",Eksplikatsioon!C454)</f>
        <v/>
      </c>
      <c r="D453" s="23" t="str">
        <f>IF(Eksplikatsioon!D454=0,"",Eksplikatsioon!D454)</f>
        <v/>
      </c>
      <c r="E453" s="59"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1" t="str">
        <f>IF(Eksplikatsioon!B455=0,"",Eksplikatsioon!B455)</f>
        <v/>
      </c>
      <c r="C454" s="23" t="str">
        <f>IF(Eksplikatsioon!C455=0,"",Eksplikatsioon!C455)</f>
        <v/>
      </c>
      <c r="D454" s="23" t="str">
        <f>IF(Eksplikatsioon!D455=0,"",Eksplikatsioon!D455)</f>
        <v/>
      </c>
      <c r="E454" s="59"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1" t="str">
        <f>IF(Eksplikatsioon!B456=0,"",Eksplikatsioon!B456)</f>
        <v/>
      </c>
      <c r="C455" s="23" t="str">
        <f>IF(Eksplikatsioon!C456=0,"",Eksplikatsioon!C456)</f>
        <v/>
      </c>
      <c r="D455" s="23" t="str">
        <f>IF(Eksplikatsioon!D456=0,"",Eksplikatsioon!D456)</f>
        <v/>
      </c>
      <c r="E455" s="59"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1" t="str">
        <f>IF(Eksplikatsioon!B457=0,"",Eksplikatsioon!B457)</f>
        <v/>
      </c>
      <c r="C456" s="23" t="str">
        <f>IF(Eksplikatsioon!C457=0,"",Eksplikatsioon!C457)</f>
        <v/>
      </c>
      <c r="D456" s="23" t="str">
        <f>IF(Eksplikatsioon!D457=0,"",Eksplikatsioon!D457)</f>
        <v/>
      </c>
      <c r="E456" s="59"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1" t="str">
        <f>IF(Eksplikatsioon!B458=0,"",Eksplikatsioon!B458)</f>
        <v/>
      </c>
      <c r="C457" s="23" t="str">
        <f>IF(Eksplikatsioon!C458=0,"",Eksplikatsioon!C458)</f>
        <v/>
      </c>
      <c r="D457" s="23" t="str">
        <f>IF(Eksplikatsioon!D458=0,"",Eksplikatsioon!D458)</f>
        <v/>
      </c>
      <c r="E457" s="59"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1" t="str">
        <f>IF(Eksplikatsioon!B459=0,"",Eksplikatsioon!B459)</f>
        <v/>
      </c>
      <c r="C458" s="23" t="str">
        <f>IF(Eksplikatsioon!C459=0,"",Eksplikatsioon!C459)</f>
        <v/>
      </c>
      <c r="D458" s="23" t="str">
        <f>IF(Eksplikatsioon!D459=0,"",Eksplikatsioon!D459)</f>
        <v/>
      </c>
      <c r="E458" s="59"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1" t="str">
        <f>IF(Eksplikatsioon!B460=0,"",Eksplikatsioon!B460)</f>
        <v/>
      </c>
      <c r="C459" s="23" t="str">
        <f>IF(Eksplikatsioon!C460=0,"",Eksplikatsioon!C460)</f>
        <v/>
      </c>
      <c r="D459" s="23" t="str">
        <f>IF(Eksplikatsioon!D460=0,"",Eksplikatsioon!D460)</f>
        <v/>
      </c>
      <c r="E459" s="59"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1" t="str">
        <f>IF(Eksplikatsioon!B461=0,"",Eksplikatsioon!B461)</f>
        <v/>
      </c>
      <c r="C460" s="23" t="str">
        <f>IF(Eksplikatsioon!C461=0,"",Eksplikatsioon!C461)</f>
        <v/>
      </c>
      <c r="D460" s="23" t="str">
        <f>IF(Eksplikatsioon!D461=0,"",Eksplikatsioon!D461)</f>
        <v/>
      </c>
      <c r="E460" s="59"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1" t="str">
        <f>IF(Eksplikatsioon!B462=0,"",Eksplikatsioon!B462)</f>
        <v/>
      </c>
      <c r="C461" s="23" t="str">
        <f>IF(Eksplikatsioon!C462=0,"",Eksplikatsioon!C462)</f>
        <v/>
      </c>
      <c r="D461" s="23" t="str">
        <f>IF(Eksplikatsioon!D462=0,"",Eksplikatsioon!D462)</f>
        <v/>
      </c>
      <c r="E461" s="59"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1" t="str">
        <f>IF(Eksplikatsioon!B463=0,"",Eksplikatsioon!B463)</f>
        <v/>
      </c>
      <c r="C462" s="23" t="str">
        <f>IF(Eksplikatsioon!C463=0,"",Eksplikatsioon!C463)</f>
        <v/>
      </c>
      <c r="D462" s="23" t="str">
        <f>IF(Eksplikatsioon!D463=0,"",Eksplikatsioon!D463)</f>
        <v/>
      </c>
      <c r="E462" s="59"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1" t="str">
        <f>IF(Eksplikatsioon!B464=0,"",Eksplikatsioon!B464)</f>
        <v/>
      </c>
      <c r="C463" s="23" t="str">
        <f>IF(Eksplikatsioon!C464=0,"",Eksplikatsioon!C464)</f>
        <v/>
      </c>
      <c r="D463" s="23" t="str">
        <f>IF(Eksplikatsioon!D464=0,"",Eksplikatsioon!D464)</f>
        <v/>
      </c>
      <c r="E463" s="59"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1" t="str">
        <f>IF(Eksplikatsioon!B465=0,"",Eksplikatsioon!B465)</f>
        <v/>
      </c>
      <c r="C464" s="23" t="str">
        <f>IF(Eksplikatsioon!C465=0,"",Eksplikatsioon!C465)</f>
        <v/>
      </c>
      <c r="D464" s="23" t="str">
        <f>IF(Eksplikatsioon!D465=0,"",Eksplikatsioon!D465)</f>
        <v/>
      </c>
      <c r="E464" s="59"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1" t="str">
        <f>IF(Eksplikatsioon!B466=0,"",Eksplikatsioon!B466)</f>
        <v/>
      </c>
      <c r="C465" s="23" t="str">
        <f>IF(Eksplikatsioon!C466=0,"",Eksplikatsioon!C466)</f>
        <v/>
      </c>
      <c r="D465" s="23" t="str">
        <f>IF(Eksplikatsioon!D466=0,"",Eksplikatsioon!D466)</f>
        <v/>
      </c>
      <c r="E465" s="59"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1" t="str">
        <f>IF(Eksplikatsioon!B467=0,"",Eksplikatsioon!B467)</f>
        <v/>
      </c>
      <c r="C466" s="23" t="str">
        <f>IF(Eksplikatsioon!C467=0,"",Eksplikatsioon!C467)</f>
        <v/>
      </c>
      <c r="D466" s="23" t="str">
        <f>IF(Eksplikatsioon!D467=0,"",Eksplikatsioon!D467)</f>
        <v/>
      </c>
      <c r="E466" s="59"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1" t="str">
        <f>IF(Eksplikatsioon!B468=0,"",Eksplikatsioon!B468)</f>
        <v/>
      </c>
      <c r="C467" s="23" t="str">
        <f>IF(Eksplikatsioon!C468=0,"",Eksplikatsioon!C468)</f>
        <v/>
      </c>
      <c r="D467" s="23" t="str">
        <f>IF(Eksplikatsioon!D468=0,"",Eksplikatsioon!D468)</f>
        <v/>
      </c>
      <c r="E467" s="59"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1" t="str">
        <f>IF(Eksplikatsioon!B469=0,"",Eksplikatsioon!B469)</f>
        <v/>
      </c>
      <c r="C468" s="23" t="str">
        <f>IF(Eksplikatsioon!C469=0,"",Eksplikatsioon!C469)</f>
        <v/>
      </c>
      <c r="D468" s="23" t="str">
        <f>IF(Eksplikatsioon!D469=0,"",Eksplikatsioon!D469)</f>
        <v/>
      </c>
      <c r="E468" s="59"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1" t="str">
        <f>IF(Eksplikatsioon!B470=0,"",Eksplikatsioon!B470)</f>
        <v/>
      </c>
      <c r="C469" s="23" t="str">
        <f>IF(Eksplikatsioon!C470=0,"",Eksplikatsioon!C470)</f>
        <v/>
      </c>
      <c r="D469" s="23" t="str">
        <f>IF(Eksplikatsioon!D470=0,"",Eksplikatsioon!D470)</f>
        <v/>
      </c>
      <c r="E469" s="59"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1" t="str">
        <f>IF(Eksplikatsioon!B471=0,"",Eksplikatsioon!B471)</f>
        <v/>
      </c>
      <c r="C470" s="23" t="str">
        <f>IF(Eksplikatsioon!C471=0,"",Eksplikatsioon!C471)</f>
        <v/>
      </c>
      <c r="D470" s="23" t="str">
        <f>IF(Eksplikatsioon!D471=0,"",Eksplikatsioon!D471)</f>
        <v/>
      </c>
      <c r="E470" s="59"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1" t="str">
        <f>IF(Eksplikatsioon!B472=0,"",Eksplikatsioon!B472)</f>
        <v/>
      </c>
      <c r="C471" s="23" t="str">
        <f>IF(Eksplikatsioon!C472=0,"",Eksplikatsioon!C472)</f>
        <v/>
      </c>
      <c r="D471" s="23" t="str">
        <f>IF(Eksplikatsioon!D472=0,"",Eksplikatsioon!D472)</f>
        <v/>
      </c>
      <c r="E471" s="59"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1" t="str">
        <f>IF(Eksplikatsioon!B473=0,"",Eksplikatsioon!B473)</f>
        <v/>
      </c>
      <c r="C472" s="23" t="str">
        <f>IF(Eksplikatsioon!C473=0,"",Eksplikatsioon!C473)</f>
        <v/>
      </c>
      <c r="D472" s="23" t="str">
        <f>IF(Eksplikatsioon!D473=0,"",Eksplikatsioon!D473)</f>
        <v/>
      </c>
      <c r="E472" s="59"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1" t="str">
        <f>IF(Eksplikatsioon!B474=0,"",Eksplikatsioon!B474)</f>
        <v/>
      </c>
      <c r="C473" s="23" t="str">
        <f>IF(Eksplikatsioon!C474=0,"",Eksplikatsioon!C474)</f>
        <v/>
      </c>
      <c r="D473" s="23" t="str">
        <f>IF(Eksplikatsioon!D474=0,"",Eksplikatsioon!D474)</f>
        <v/>
      </c>
      <c r="E473" s="59"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1" t="str">
        <f>IF(Eksplikatsioon!B475=0,"",Eksplikatsioon!B475)</f>
        <v/>
      </c>
      <c r="C474" s="23" t="str">
        <f>IF(Eksplikatsioon!C475=0,"",Eksplikatsioon!C475)</f>
        <v/>
      </c>
      <c r="D474" s="23" t="str">
        <f>IF(Eksplikatsioon!D475=0,"",Eksplikatsioon!D475)</f>
        <v/>
      </c>
      <c r="E474" s="59"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1" t="str">
        <f>IF(Eksplikatsioon!B476=0,"",Eksplikatsioon!B476)</f>
        <v/>
      </c>
      <c r="C475" s="23" t="str">
        <f>IF(Eksplikatsioon!C476=0,"",Eksplikatsioon!C476)</f>
        <v/>
      </c>
      <c r="D475" s="23" t="str">
        <f>IF(Eksplikatsioon!D476=0,"",Eksplikatsioon!D476)</f>
        <v/>
      </c>
      <c r="E475" s="59"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1" t="str">
        <f>IF(Eksplikatsioon!B477=0,"",Eksplikatsioon!B477)</f>
        <v/>
      </c>
      <c r="C476" s="23" t="str">
        <f>IF(Eksplikatsioon!C477=0,"",Eksplikatsioon!C477)</f>
        <v/>
      </c>
      <c r="D476" s="23" t="str">
        <f>IF(Eksplikatsioon!D477=0,"",Eksplikatsioon!D477)</f>
        <v/>
      </c>
      <c r="E476" s="59"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1" t="str">
        <f>IF(Eksplikatsioon!B478=0,"",Eksplikatsioon!B478)</f>
        <v/>
      </c>
      <c r="C477" s="23" t="str">
        <f>IF(Eksplikatsioon!C478=0,"",Eksplikatsioon!C478)</f>
        <v/>
      </c>
      <c r="D477" s="23" t="str">
        <f>IF(Eksplikatsioon!D478=0,"",Eksplikatsioon!D478)</f>
        <v/>
      </c>
      <c r="E477" s="59"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1" t="str">
        <f>IF(Eksplikatsioon!B479=0,"",Eksplikatsioon!B479)</f>
        <v/>
      </c>
      <c r="C478" s="23" t="str">
        <f>IF(Eksplikatsioon!C479=0,"",Eksplikatsioon!C479)</f>
        <v/>
      </c>
      <c r="D478" s="23" t="str">
        <f>IF(Eksplikatsioon!D479=0,"",Eksplikatsioon!D479)</f>
        <v/>
      </c>
      <c r="E478" s="59"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1" t="str">
        <f>IF(Eksplikatsioon!B480=0,"",Eksplikatsioon!B480)</f>
        <v/>
      </c>
      <c r="C479" s="23" t="str">
        <f>IF(Eksplikatsioon!C480=0,"",Eksplikatsioon!C480)</f>
        <v/>
      </c>
      <c r="D479" s="23" t="str">
        <f>IF(Eksplikatsioon!D480=0,"",Eksplikatsioon!D480)</f>
        <v/>
      </c>
      <c r="E479" s="59"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1" t="str">
        <f>IF(Eksplikatsioon!B481=0,"",Eksplikatsioon!B481)</f>
        <v/>
      </c>
      <c r="C480" s="23" t="str">
        <f>IF(Eksplikatsioon!C481=0,"",Eksplikatsioon!C481)</f>
        <v/>
      </c>
      <c r="D480" s="23" t="str">
        <f>IF(Eksplikatsioon!D481=0,"",Eksplikatsioon!D481)</f>
        <v/>
      </c>
      <c r="E480" s="59"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1" t="str">
        <f>IF(Eksplikatsioon!B482=0,"",Eksplikatsioon!B482)</f>
        <v/>
      </c>
      <c r="C481" s="23" t="str">
        <f>IF(Eksplikatsioon!C482=0,"",Eksplikatsioon!C482)</f>
        <v/>
      </c>
      <c r="D481" s="23" t="str">
        <f>IF(Eksplikatsioon!D482=0,"",Eksplikatsioon!D482)</f>
        <v/>
      </c>
      <c r="E481" s="59"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1" t="str">
        <f>IF(Eksplikatsioon!B483=0,"",Eksplikatsioon!B483)</f>
        <v/>
      </c>
      <c r="C482" s="23" t="str">
        <f>IF(Eksplikatsioon!C483=0,"",Eksplikatsioon!C483)</f>
        <v/>
      </c>
      <c r="D482" s="23" t="str">
        <f>IF(Eksplikatsioon!D483=0,"",Eksplikatsioon!D483)</f>
        <v/>
      </c>
      <c r="E482" s="59"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1" t="str">
        <f>IF(Eksplikatsioon!B484=0,"",Eksplikatsioon!B484)</f>
        <v/>
      </c>
      <c r="C483" s="23" t="str">
        <f>IF(Eksplikatsioon!C484=0,"",Eksplikatsioon!C484)</f>
        <v/>
      </c>
      <c r="D483" s="23" t="str">
        <f>IF(Eksplikatsioon!D484=0,"",Eksplikatsioon!D484)</f>
        <v/>
      </c>
      <c r="E483" s="59"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1" t="str">
        <f>IF(Eksplikatsioon!B485=0,"",Eksplikatsioon!B485)</f>
        <v/>
      </c>
      <c r="C484" s="23" t="str">
        <f>IF(Eksplikatsioon!C485=0,"",Eksplikatsioon!C485)</f>
        <v/>
      </c>
      <c r="D484" s="23" t="str">
        <f>IF(Eksplikatsioon!D485=0,"",Eksplikatsioon!D485)</f>
        <v/>
      </c>
      <c r="E484" s="59"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1" t="str">
        <f>IF(Eksplikatsioon!B486=0,"",Eksplikatsioon!B486)</f>
        <v/>
      </c>
      <c r="C485" s="23" t="str">
        <f>IF(Eksplikatsioon!C486=0,"",Eksplikatsioon!C486)</f>
        <v/>
      </c>
      <c r="D485" s="23" t="str">
        <f>IF(Eksplikatsioon!D486=0,"",Eksplikatsioon!D486)</f>
        <v/>
      </c>
      <c r="E485" s="59"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1" t="str">
        <f>IF(Eksplikatsioon!B487=0,"",Eksplikatsioon!B487)</f>
        <v/>
      </c>
      <c r="C486" s="23" t="str">
        <f>IF(Eksplikatsioon!C487=0,"",Eksplikatsioon!C487)</f>
        <v/>
      </c>
      <c r="D486" s="23" t="str">
        <f>IF(Eksplikatsioon!D487=0,"",Eksplikatsioon!D487)</f>
        <v/>
      </c>
      <c r="E486" s="59"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1" t="str">
        <f>IF(Eksplikatsioon!B488=0,"",Eksplikatsioon!B488)</f>
        <v/>
      </c>
      <c r="C487" s="23" t="str">
        <f>IF(Eksplikatsioon!C488=0,"",Eksplikatsioon!C488)</f>
        <v/>
      </c>
      <c r="D487" s="23" t="str">
        <f>IF(Eksplikatsioon!D488=0,"",Eksplikatsioon!D488)</f>
        <v/>
      </c>
      <c r="E487" s="59"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1" t="str">
        <f>IF(Eksplikatsioon!B489=0,"",Eksplikatsioon!B489)</f>
        <v/>
      </c>
      <c r="C488" s="23" t="str">
        <f>IF(Eksplikatsioon!C489=0,"",Eksplikatsioon!C489)</f>
        <v/>
      </c>
      <c r="D488" s="23" t="str">
        <f>IF(Eksplikatsioon!D489=0,"",Eksplikatsioon!D489)</f>
        <v/>
      </c>
      <c r="E488" s="59"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1" t="str">
        <f>IF(Eksplikatsioon!B490=0,"",Eksplikatsioon!B490)</f>
        <v/>
      </c>
      <c r="C489" s="23" t="str">
        <f>IF(Eksplikatsioon!C490=0,"",Eksplikatsioon!C490)</f>
        <v/>
      </c>
      <c r="D489" s="23" t="str">
        <f>IF(Eksplikatsioon!D490=0,"",Eksplikatsioon!D490)</f>
        <v/>
      </c>
      <c r="E489" s="59"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1" t="str">
        <f>IF(Eksplikatsioon!B491=0,"",Eksplikatsioon!B491)</f>
        <v/>
      </c>
      <c r="C490" s="23" t="str">
        <f>IF(Eksplikatsioon!C491=0,"",Eksplikatsioon!C491)</f>
        <v/>
      </c>
      <c r="D490" s="23" t="str">
        <f>IF(Eksplikatsioon!D491=0,"",Eksplikatsioon!D491)</f>
        <v/>
      </c>
      <c r="E490" s="59"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1" t="str">
        <f>IF(Eksplikatsioon!B492=0,"",Eksplikatsioon!B492)</f>
        <v/>
      </c>
      <c r="C491" s="23" t="str">
        <f>IF(Eksplikatsioon!C492=0,"",Eksplikatsioon!C492)</f>
        <v/>
      </c>
      <c r="D491" s="23" t="str">
        <f>IF(Eksplikatsioon!D492=0,"",Eksplikatsioon!D492)</f>
        <v/>
      </c>
      <c r="E491" s="59"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1" t="str">
        <f>IF(Eksplikatsioon!B493=0,"",Eksplikatsioon!B493)</f>
        <v/>
      </c>
      <c r="C492" s="23" t="str">
        <f>IF(Eksplikatsioon!C493=0,"",Eksplikatsioon!C493)</f>
        <v/>
      </c>
      <c r="D492" s="23" t="str">
        <f>IF(Eksplikatsioon!D493=0,"",Eksplikatsioon!D493)</f>
        <v/>
      </c>
      <c r="E492" s="59"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1" t="str">
        <f>IF(Eksplikatsioon!B494=0,"",Eksplikatsioon!B494)</f>
        <v/>
      </c>
      <c r="C493" s="23" t="str">
        <f>IF(Eksplikatsioon!C494=0,"",Eksplikatsioon!C494)</f>
        <v/>
      </c>
      <c r="D493" s="23" t="str">
        <f>IF(Eksplikatsioon!D494=0,"",Eksplikatsioon!D494)</f>
        <v/>
      </c>
      <c r="E493" s="59"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1" t="str">
        <f>IF(Eksplikatsioon!B495=0,"",Eksplikatsioon!B495)</f>
        <v/>
      </c>
      <c r="C494" s="23" t="str">
        <f>IF(Eksplikatsioon!C495=0,"",Eksplikatsioon!C495)</f>
        <v/>
      </c>
      <c r="D494" s="23" t="str">
        <f>IF(Eksplikatsioon!D495=0,"",Eksplikatsioon!D495)</f>
        <v/>
      </c>
      <c r="E494" s="59"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1" t="str">
        <f>IF(Eksplikatsioon!B496=0,"",Eksplikatsioon!B496)</f>
        <v/>
      </c>
      <c r="C495" s="23" t="str">
        <f>IF(Eksplikatsioon!C496=0,"",Eksplikatsioon!C496)</f>
        <v/>
      </c>
      <c r="D495" s="23" t="str">
        <f>IF(Eksplikatsioon!D496=0,"",Eksplikatsioon!D496)</f>
        <v/>
      </c>
      <c r="E495" s="59"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1" t="str">
        <f>IF(Eksplikatsioon!B497=0,"",Eksplikatsioon!B497)</f>
        <v/>
      </c>
      <c r="C496" s="23" t="str">
        <f>IF(Eksplikatsioon!C497=0,"",Eksplikatsioon!C497)</f>
        <v/>
      </c>
      <c r="D496" s="23" t="str">
        <f>IF(Eksplikatsioon!D497=0,"",Eksplikatsioon!D497)</f>
        <v/>
      </c>
      <c r="E496" s="59"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1" t="str">
        <f>IF(Eksplikatsioon!B498=0,"",Eksplikatsioon!B498)</f>
        <v/>
      </c>
      <c r="C497" s="23" t="str">
        <f>IF(Eksplikatsioon!C498=0,"",Eksplikatsioon!C498)</f>
        <v/>
      </c>
      <c r="D497" s="23" t="str">
        <f>IF(Eksplikatsioon!D498=0,"",Eksplikatsioon!D498)</f>
        <v/>
      </c>
      <c r="E497" s="59"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1" t="str">
        <f>IF(Eksplikatsioon!B499=0,"",Eksplikatsioon!B499)</f>
        <v/>
      </c>
      <c r="C498" s="23" t="str">
        <f>IF(Eksplikatsioon!C499=0,"",Eksplikatsioon!C499)</f>
        <v/>
      </c>
      <c r="D498" s="23" t="str">
        <f>IF(Eksplikatsioon!D499=0,"",Eksplikatsioon!D499)</f>
        <v/>
      </c>
      <c r="E498" s="59"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1" t="str">
        <f>IF(Eksplikatsioon!B500=0,"",Eksplikatsioon!B500)</f>
        <v/>
      </c>
      <c r="C499" s="23" t="str">
        <f>IF(Eksplikatsioon!C500=0,"",Eksplikatsioon!C500)</f>
        <v/>
      </c>
      <c r="D499" s="23" t="str">
        <f>IF(Eksplikatsioon!D500=0,"",Eksplikatsioon!D500)</f>
        <v/>
      </c>
      <c r="E499" s="59"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1" t="str">
        <f>IF(Eksplikatsioon!B501=0,"",Eksplikatsioon!B501)</f>
        <v/>
      </c>
      <c r="C500" s="23" t="str">
        <f>IF(Eksplikatsioon!C501=0,"",Eksplikatsioon!C501)</f>
        <v/>
      </c>
      <c r="D500" s="23" t="str">
        <f>IF(Eksplikatsioon!D501=0,"",Eksplikatsioon!D501)</f>
        <v/>
      </c>
      <c r="E500" s="59"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1" t="str">
        <f>IF(Eksplikatsioon!B502=0,"",Eksplikatsioon!B502)</f>
        <v/>
      </c>
      <c r="C501" s="23" t="str">
        <f>IF(Eksplikatsioon!C502=0,"",Eksplikatsioon!C502)</f>
        <v/>
      </c>
      <c r="D501" s="23" t="str">
        <f>IF(Eksplikatsioon!D502=0,"",Eksplikatsioon!D502)</f>
        <v/>
      </c>
      <c r="E501" s="59"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1" t="str">
        <f>IF(Eksplikatsioon!B503=0,"",Eksplikatsioon!B503)</f>
        <v/>
      </c>
      <c r="C502" s="23" t="str">
        <f>IF(Eksplikatsioon!C503=0,"",Eksplikatsioon!C503)</f>
        <v/>
      </c>
      <c r="D502" s="23" t="str">
        <f>IF(Eksplikatsioon!D503=0,"",Eksplikatsioon!D503)</f>
        <v/>
      </c>
      <c r="E502" s="59"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1" t="str">
        <f>IF(Eksplikatsioon!B504=0,"",Eksplikatsioon!B504)</f>
        <v/>
      </c>
      <c r="C503" s="23" t="str">
        <f>IF(Eksplikatsioon!C504=0,"",Eksplikatsioon!C504)</f>
        <v/>
      </c>
      <c r="D503" s="23" t="str">
        <f>IF(Eksplikatsioon!D504=0,"",Eksplikatsioon!D504)</f>
        <v/>
      </c>
      <c r="E503" s="59"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1" t="str">
        <f>IF(Eksplikatsioon!B505=0,"",Eksplikatsioon!B505)</f>
        <v/>
      </c>
      <c r="C504" s="23" t="str">
        <f>IF(Eksplikatsioon!C505=0,"",Eksplikatsioon!C505)</f>
        <v/>
      </c>
      <c r="D504" s="23" t="str">
        <f>IF(Eksplikatsioon!D505=0,"",Eksplikatsioon!D505)</f>
        <v/>
      </c>
      <c r="E504" s="59"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1" t="str">
        <f>IF(Eksplikatsioon!B506=0,"",Eksplikatsioon!B506)</f>
        <v/>
      </c>
      <c r="C505" s="23" t="str">
        <f>IF(Eksplikatsioon!C506=0,"",Eksplikatsioon!C506)</f>
        <v/>
      </c>
      <c r="D505" s="23" t="str">
        <f>IF(Eksplikatsioon!D506=0,"",Eksplikatsioon!D506)</f>
        <v/>
      </c>
      <c r="E505" s="59"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1" t="str">
        <f>IF(Eksplikatsioon!B507=0,"",Eksplikatsioon!B507)</f>
        <v/>
      </c>
      <c r="C506" s="23" t="str">
        <f>IF(Eksplikatsioon!C507=0,"",Eksplikatsioon!C507)</f>
        <v/>
      </c>
      <c r="D506" s="23" t="str">
        <f>IF(Eksplikatsioon!D507=0,"",Eksplikatsioon!D507)</f>
        <v/>
      </c>
      <c r="E506" s="59"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1" t="str">
        <f>IF(Eksplikatsioon!B508=0,"",Eksplikatsioon!B508)</f>
        <v/>
      </c>
      <c r="C507" s="23" t="str">
        <f>IF(Eksplikatsioon!C508=0,"",Eksplikatsioon!C508)</f>
        <v/>
      </c>
      <c r="D507" s="23" t="str">
        <f>IF(Eksplikatsioon!D508=0,"",Eksplikatsioon!D508)</f>
        <v/>
      </c>
      <c r="E507" s="59"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1" t="str">
        <f>IF(Eksplikatsioon!B509=0,"",Eksplikatsioon!B509)</f>
        <v/>
      </c>
      <c r="C508" s="23" t="str">
        <f>IF(Eksplikatsioon!C509=0,"",Eksplikatsioon!C509)</f>
        <v/>
      </c>
      <c r="D508" s="23" t="str">
        <f>IF(Eksplikatsioon!D509=0,"",Eksplikatsioon!D509)</f>
        <v/>
      </c>
      <c r="E508" s="59"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1" t="str">
        <f>IF(Eksplikatsioon!B510=0,"",Eksplikatsioon!B510)</f>
        <v/>
      </c>
      <c r="C509" s="23" t="str">
        <f>IF(Eksplikatsioon!C510=0,"",Eksplikatsioon!C510)</f>
        <v/>
      </c>
      <c r="D509" s="23" t="str">
        <f>IF(Eksplikatsioon!D510=0,"",Eksplikatsioon!D510)</f>
        <v/>
      </c>
      <c r="E509" s="59"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1" t="str">
        <f>IF(Eksplikatsioon!B511=0,"",Eksplikatsioon!B511)</f>
        <v/>
      </c>
      <c r="C510" s="23" t="str">
        <f>IF(Eksplikatsioon!C511=0,"",Eksplikatsioon!C511)</f>
        <v/>
      </c>
      <c r="D510" s="23" t="str">
        <f>IF(Eksplikatsioon!D511=0,"",Eksplikatsioon!D511)</f>
        <v/>
      </c>
      <c r="E510" s="59"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1" t="str">
        <f>IF(Eksplikatsioon!B512=0,"",Eksplikatsioon!B512)</f>
        <v/>
      </c>
      <c r="C511" s="23" t="str">
        <f>IF(Eksplikatsioon!C512=0,"",Eksplikatsioon!C512)</f>
        <v/>
      </c>
      <c r="D511" s="23" t="str">
        <f>IF(Eksplikatsioon!D512=0,"",Eksplikatsioon!D512)</f>
        <v/>
      </c>
      <c r="E511" s="59"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1" t="str">
        <f>IF(Eksplikatsioon!B513=0,"",Eksplikatsioon!B513)</f>
        <v/>
      </c>
      <c r="C512" s="23" t="str">
        <f>IF(Eksplikatsioon!C513=0,"",Eksplikatsioon!C513)</f>
        <v/>
      </c>
      <c r="D512" s="23" t="str">
        <f>IF(Eksplikatsioon!D513=0,"",Eksplikatsioon!D513)</f>
        <v/>
      </c>
      <c r="E512" s="59"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1" t="str">
        <f>IF(Eksplikatsioon!B514=0,"",Eksplikatsioon!B514)</f>
        <v/>
      </c>
      <c r="C513" s="23" t="str">
        <f>IF(Eksplikatsioon!C514=0,"",Eksplikatsioon!C514)</f>
        <v/>
      </c>
      <c r="D513" s="23" t="str">
        <f>IF(Eksplikatsioon!D514=0,"",Eksplikatsioon!D514)</f>
        <v/>
      </c>
      <c r="E513" s="59"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1" t="str">
        <f>IF(Eksplikatsioon!B515=0,"",Eksplikatsioon!B515)</f>
        <v/>
      </c>
      <c r="C514" s="23" t="str">
        <f>IF(Eksplikatsioon!C515=0,"",Eksplikatsioon!C515)</f>
        <v/>
      </c>
      <c r="D514" s="23" t="str">
        <f>IF(Eksplikatsioon!D515=0,"",Eksplikatsioon!D515)</f>
        <v/>
      </c>
      <c r="E514" s="59"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1" t="str">
        <f>IF(Eksplikatsioon!B516=0,"",Eksplikatsioon!B516)</f>
        <v/>
      </c>
      <c r="C515" s="23" t="str">
        <f>IF(Eksplikatsioon!C516=0,"",Eksplikatsioon!C516)</f>
        <v/>
      </c>
      <c r="D515" s="23" t="str">
        <f>IF(Eksplikatsioon!D516=0,"",Eksplikatsioon!D516)</f>
        <v/>
      </c>
      <c r="E515" s="59"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1" t="str">
        <f>IF(Eksplikatsioon!B517=0,"",Eksplikatsioon!B517)</f>
        <v/>
      </c>
      <c r="C516" s="23" t="str">
        <f>IF(Eksplikatsioon!C517=0,"",Eksplikatsioon!C517)</f>
        <v/>
      </c>
      <c r="D516" s="23" t="str">
        <f>IF(Eksplikatsioon!D517=0,"",Eksplikatsioon!D517)</f>
        <v/>
      </c>
      <c r="E516" s="59"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1" t="str">
        <f>IF(Eksplikatsioon!B518=0,"",Eksplikatsioon!B518)</f>
        <v/>
      </c>
      <c r="C517" s="23" t="str">
        <f>IF(Eksplikatsioon!C518=0,"",Eksplikatsioon!C518)</f>
        <v/>
      </c>
      <c r="D517" s="23" t="str">
        <f>IF(Eksplikatsioon!D518=0,"",Eksplikatsioon!D518)</f>
        <v/>
      </c>
      <c r="E517" s="59"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1" t="str">
        <f>IF(Eksplikatsioon!B519=0,"",Eksplikatsioon!B519)</f>
        <v/>
      </c>
      <c r="C518" s="23" t="str">
        <f>IF(Eksplikatsioon!C519=0,"",Eksplikatsioon!C519)</f>
        <v/>
      </c>
      <c r="D518" s="23" t="str">
        <f>IF(Eksplikatsioon!D519=0,"",Eksplikatsioon!D519)</f>
        <v/>
      </c>
      <c r="E518" s="59"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1" t="str">
        <f>IF(Eksplikatsioon!B520=0,"",Eksplikatsioon!B520)</f>
        <v/>
      </c>
      <c r="C519" s="23" t="str">
        <f>IF(Eksplikatsioon!C520=0,"",Eksplikatsioon!C520)</f>
        <v/>
      </c>
      <c r="D519" s="23" t="str">
        <f>IF(Eksplikatsioon!D520=0,"",Eksplikatsioon!D520)</f>
        <v/>
      </c>
      <c r="E519" s="59"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1" t="str">
        <f>IF(Eksplikatsioon!B521=0,"",Eksplikatsioon!B521)</f>
        <v/>
      </c>
      <c r="C520" s="23" t="str">
        <f>IF(Eksplikatsioon!C521=0,"",Eksplikatsioon!C521)</f>
        <v/>
      </c>
      <c r="D520" s="23" t="str">
        <f>IF(Eksplikatsioon!D521=0,"",Eksplikatsioon!D521)</f>
        <v/>
      </c>
      <c r="E520" s="59"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1" t="str">
        <f>IF(Eksplikatsioon!B522=0,"",Eksplikatsioon!B522)</f>
        <v/>
      </c>
      <c r="C521" s="23" t="str">
        <f>IF(Eksplikatsioon!C522=0,"",Eksplikatsioon!C522)</f>
        <v/>
      </c>
      <c r="D521" s="23" t="str">
        <f>IF(Eksplikatsioon!D522=0,"",Eksplikatsioon!D522)</f>
        <v/>
      </c>
      <c r="E521" s="59"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1" t="str">
        <f>IF(Eksplikatsioon!B523=0,"",Eksplikatsioon!B523)</f>
        <v/>
      </c>
      <c r="C522" s="23" t="str">
        <f>IF(Eksplikatsioon!C523=0,"",Eksplikatsioon!C523)</f>
        <v/>
      </c>
      <c r="D522" s="23" t="str">
        <f>IF(Eksplikatsioon!D523=0,"",Eksplikatsioon!D523)</f>
        <v/>
      </c>
      <c r="E522" s="59"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1" t="str">
        <f>IF(Eksplikatsioon!B524=0,"",Eksplikatsioon!B524)</f>
        <v/>
      </c>
      <c r="C523" s="23" t="str">
        <f>IF(Eksplikatsioon!C524=0,"",Eksplikatsioon!C524)</f>
        <v/>
      </c>
      <c r="D523" s="23" t="str">
        <f>IF(Eksplikatsioon!D524=0,"",Eksplikatsioon!D524)</f>
        <v/>
      </c>
      <c r="E523" s="59"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1" t="str">
        <f>IF(Eksplikatsioon!B525=0,"",Eksplikatsioon!B525)</f>
        <v/>
      </c>
      <c r="C524" s="23" t="str">
        <f>IF(Eksplikatsioon!C525=0,"",Eksplikatsioon!C525)</f>
        <v/>
      </c>
      <c r="D524" s="23" t="str">
        <f>IF(Eksplikatsioon!D525=0,"",Eksplikatsioon!D525)</f>
        <v/>
      </c>
      <c r="E524" s="59"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1" t="str">
        <f>IF(Eksplikatsioon!B526=0,"",Eksplikatsioon!B526)</f>
        <v/>
      </c>
      <c r="C525" s="23" t="str">
        <f>IF(Eksplikatsioon!C526=0,"",Eksplikatsioon!C526)</f>
        <v/>
      </c>
      <c r="D525" s="23" t="str">
        <f>IF(Eksplikatsioon!D526=0,"",Eksplikatsioon!D526)</f>
        <v/>
      </c>
      <c r="E525" s="59"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1" t="str">
        <f>IF(Eksplikatsioon!B527=0,"",Eksplikatsioon!B527)</f>
        <v/>
      </c>
      <c r="C526" s="23" t="str">
        <f>IF(Eksplikatsioon!C527=0,"",Eksplikatsioon!C527)</f>
        <v/>
      </c>
      <c r="D526" s="23" t="str">
        <f>IF(Eksplikatsioon!D527=0,"",Eksplikatsioon!D527)</f>
        <v/>
      </c>
      <c r="E526" s="59"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1" t="str">
        <f>IF(Eksplikatsioon!B528=0,"",Eksplikatsioon!B528)</f>
        <v/>
      </c>
      <c r="C527" s="23" t="str">
        <f>IF(Eksplikatsioon!C528=0,"",Eksplikatsioon!C528)</f>
        <v/>
      </c>
      <c r="D527" s="23" t="str">
        <f>IF(Eksplikatsioon!D528=0,"",Eksplikatsioon!D528)</f>
        <v/>
      </c>
      <c r="E527" s="59"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1" t="str">
        <f>IF(Eksplikatsioon!B529=0,"",Eksplikatsioon!B529)</f>
        <v/>
      </c>
      <c r="C528" s="23" t="str">
        <f>IF(Eksplikatsioon!C529=0,"",Eksplikatsioon!C529)</f>
        <v/>
      </c>
      <c r="D528" s="23" t="str">
        <f>IF(Eksplikatsioon!D529=0,"",Eksplikatsioon!D529)</f>
        <v/>
      </c>
      <c r="E528" s="59"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1" t="str">
        <f>IF(Eksplikatsioon!B530=0,"",Eksplikatsioon!B530)</f>
        <v/>
      </c>
      <c r="C529" s="23" t="str">
        <f>IF(Eksplikatsioon!C530=0,"",Eksplikatsioon!C530)</f>
        <v/>
      </c>
      <c r="D529" s="23" t="str">
        <f>IF(Eksplikatsioon!D530=0,"",Eksplikatsioon!D530)</f>
        <v/>
      </c>
      <c r="E529" s="59"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1" t="str">
        <f>IF(Eksplikatsioon!B531=0,"",Eksplikatsioon!B531)</f>
        <v/>
      </c>
      <c r="C530" s="23" t="str">
        <f>IF(Eksplikatsioon!C531=0,"",Eksplikatsioon!C531)</f>
        <v/>
      </c>
      <c r="D530" s="23" t="str">
        <f>IF(Eksplikatsioon!D531=0,"",Eksplikatsioon!D531)</f>
        <v/>
      </c>
      <c r="E530" s="59"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1" t="str">
        <f>IF(Eksplikatsioon!B532=0,"",Eksplikatsioon!B532)</f>
        <v/>
      </c>
      <c r="C531" s="23" t="str">
        <f>IF(Eksplikatsioon!C532=0,"",Eksplikatsioon!C532)</f>
        <v/>
      </c>
      <c r="D531" s="23" t="str">
        <f>IF(Eksplikatsioon!D532=0,"",Eksplikatsioon!D532)</f>
        <v/>
      </c>
      <c r="E531" s="59"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1" t="str">
        <f>IF(Eksplikatsioon!B533=0,"",Eksplikatsioon!B533)</f>
        <v/>
      </c>
      <c r="C532" s="23" t="str">
        <f>IF(Eksplikatsioon!C533=0,"",Eksplikatsioon!C533)</f>
        <v/>
      </c>
      <c r="D532" s="23" t="str">
        <f>IF(Eksplikatsioon!D533=0,"",Eksplikatsioon!D533)</f>
        <v/>
      </c>
      <c r="E532" s="59"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1" t="str">
        <f>IF(Eksplikatsioon!B534=0,"",Eksplikatsioon!B534)</f>
        <v/>
      </c>
      <c r="C533" s="23" t="str">
        <f>IF(Eksplikatsioon!C534=0,"",Eksplikatsioon!C534)</f>
        <v/>
      </c>
      <c r="D533" s="23" t="str">
        <f>IF(Eksplikatsioon!D534=0,"",Eksplikatsioon!D534)</f>
        <v/>
      </c>
      <c r="E533" s="59"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1" t="str">
        <f>IF(Eksplikatsioon!B535=0,"",Eksplikatsioon!B535)</f>
        <v/>
      </c>
      <c r="C534" s="23" t="str">
        <f>IF(Eksplikatsioon!C535=0,"",Eksplikatsioon!C535)</f>
        <v/>
      </c>
      <c r="D534" s="23" t="str">
        <f>IF(Eksplikatsioon!D535=0,"",Eksplikatsioon!D535)</f>
        <v/>
      </c>
      <c r="E534" s="59"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1" t="str">
        <f>IF(Eksplikatsioon!B536=0,"",Eksplikatsioon!B536)</f>
        <v/>
      </c>
      <c r="C535" s="23" t="str">
        <f>IF(Eksplikatsioon!C536=0,"",Eksplikatsioon!C536)</f>
        <v/>
      </c>
      <c r="D535" s="23" t="str">
        <f>IF(Eksplikatsioon!D536=0,"",Eksplikatsioon!D536)</f>
        <v/>
      </c>
      <c r="E535" s="59"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1" t="str">
        <f>IF(Eksplikatsioon!B537=0,"",Eksplikatsioon!B537)</f>
        <v/>
      </c>
      <c r="C536" s="23" t="str">
        <f>IF(Eksplikatsioon!C537=0,"",Eksplikatsioon!C537)</f>
        <v/>
      </c>
      <c r="D536" s="23" t="str">
        <f>IF(Eksplikatsioon!D537=0,"",Eksplikatsioon!D537)</f>
        <v/>
      </c>
      <c r="E536" s="59"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1" t="str">
        <f>IF(Eksplikatsioon!B538=0,"",Eksplikatsioon!B538)</f>
        <v/>
      </c>
      <c r="C537" s="23" t="str">
        <f>IF(Eksplikatsioon!C538=0,"",Eksplikatsioon!C538)</f>
        <v/>
      </c>
      <c r="D537" s="23" t="str">
        <f>IF(Eksplikatsioon!D538=0,"",Eksplikatsioon!D538)</f>
        <v/>
      </c>
      <c r="E537" s="59"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1" t="str">
        <f>IF(Eksplikatsioon!B539=0,"",Eksplikatsioon!B539)</f>
        <v/>
      </c>
      <c r="C538" s="23" t="str">
        <f>IF(Eksplikatsioon!C539=0,"",Eksplikatsioon!C539)</f>
        <v/>
      </c>
      <c r="D538" s="23" t="str">
        <f>IF(Eksplikatsioon!D539=0,"",Eksplikatsioon!D539)</f>
        <v/>
      </c>
      <c r="E538" s="59"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1" t="str">
        <f>IF(Eksplikatsioon!B540=0,"",Eksplikatsioon!B540)</f>
        <v/>
      </c>
      <c r="C539" s="23" t="str">
        <f>IF(Eksplikatsioon!C540=0,"",Eksplikatsioon!C540)</f>
        <v/>
      </c>
      <c r="D539" s="23" t="str">
        <f>IF(Eksplikatsioon!D540=0,"",Eksplikatsioon!D540)</f>
        <v/>
      </c>
      <c r="E539" s="59"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1" t="str">
        <f>IF(Eksplikatsioon!B541=0,"",Eksplikatsioon!B541)</f>
        <v/>
      </c>
      <c r="C540" s="23" t="str">
        <f>IF(Eksplikatsioon!C541=0,"",Eksplikatsioon!C541)</f>
        <v/>
      </c>
      <c r="D540" s="23" t="str">
        <f>IF(Eksplikatsioon!D541=0,"",Eksplikatsioon!D541)</f>
        <v/>
      </c>
      <c r="E540" s="59"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1" t="str">
        <f>IF(Eksplikatsioon!B542=0,"",Eksplikatsioon!B542)</f>
        <v/>
      </c>
      <c r="C541" s="23" t="str">
        <f>IF(Eksplikatsioon!C542=0,"",Eksplikatsioon!C542)</f>
        <v/>
      </c>
      <c r="D541" s="23" t="str">
        <f>IF(Eksplikatsioon!D542=0,"",Eksplikatsioon!D542)</f>
        <v/>
      </c>
      <c r="E541" s="59"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1" t="str">
        <f>IF(Eksplikatsioon!B543=0,"",Eksplikatsioon!B543)</f>
        <v/>
      </c>
      <c r="C542" s="23" t="str">
        <f>IF(Eksplikatsioon!C543=0,"",Eksplikatsioon!C543)</f>
        <v/>
      </c>
      <c r="D542" s="23" t="str">
        <f>IF(Eksplikatsioon!D543=0,"",Eksplikatsioon!D543)</f>
        <v/>
      </c>
      <c r="E542" s="59"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1" t="str">
        <f>IF(Eksplikatsioon!B544=0,"",Eksplikatsioon!B544)</f>
        <v/>
      </c>
      <c r="C543" s="23" t="str">
        <f>IF(Eksplikatsioon!C544=0,"",Eksplikatsioon!C544)</f>
        <v/>
      </c>
      <c r="D543" s="23" t="str">
        <f>IF(Eksplikatsioon!D544=0,"",Eksplikatsioon!D544)</f>
        <v/>
      </c>
      <c r="E543" s="59"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1" t="str">
        <f>IF(Eksplikatsioon!B545=0,"",Eksplikatsioon!B545)</f>
        <v/>
      </c>
      <c r="C544" s="23" t="str">
        <f>IF(Eksplikatsioon!C545=0,"",Eksplikatsioon!C545)</f>
        <v/>
      </c>
      <c r="D544" s="23" t="str">
        <f>IF(Eksplikatsioon!D545=0,"",Eksplikatsioon!D545)</f>
        <v/>
      </c>
      <c r="E544" s="59"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1" t="str">
        <f>IF(Eksplikatsioon!B546=0,"",Eksplikatsioon!B546)</f>
        <v/>
      </c>
      <c r="C545" s="23" t="str">
        <f>IF(Eksplikatsioon!C546=0,"",Eksplikatsioon!C546)</f>
        <v/>
      </c>
      <c r="D545" s="23" t="str">
        <f>IF(Eksplikatsioon!D546=0,"",Eksplikatsioon!D546)</f>
        <v/>
      </c>
      <c r="E545" s="59"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1" t="str">
        <f>IF(Eksplikatsioon!B547=0,"",Eksplikatsioon!B547)</f>
        <v/>
      </c>
      <c r="C546" s="23" t="str">
        <f>IF(Eksplikatsioon!C547=0,"",Eksplikatsioon!C547)</f>
        <v/>
      </c>
      <c r="D546" s="23" t="str">
        <f>IF(Eksplikatsioon!D547=0,"",Eksplikatsioon!D547)</f>
        <v/>
      </c>
      <c r="E546" s="59"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1" t="str">
        <f>IF(Eksplikatsioon!B548=0,"",Eksplikatsioon!B548)</f>
        <v/>
      </c>
      <c r="C547" s="23" t="str">
        <f>IF(Eksplikatsioon!C548=0,"",Eksplikatsioon!C548)</f>
        <v/>
      </c>
      <c r="D547" s="23" t="str">
        <f>IF(Eksplikatsioon!D548=0,"",Eksplikatsioon!D548)</f>
        <v/>
      </c>
      <c r="E547" s="59"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1" t="str">
        <f>IF(Eksplikatsioon!B549=0,"",Eksplikatsioon!B549)</f>
        <v/>
      </c>
      <c r="C548" s="23" t="str">
        <f>IF(Eksplikatsioon!C549=0,"",Eksplikatsioon!C549)</f>
        <v/>
      </c>
      <c r="D548" s="23" t="str">
        <f>IF(Eksplikatsioon!D549=0,"",Eksplikatsioon!D549)</f>
        <v/>
      </c>
      <c r="E548" s="59"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1" t="str">
        <f>IF(Eksplikatsioon!B550=0,"",Eksplikatsioon!B550)</f>
        <v/>
      </c>
      <c r="C549" s="23" t="str">
        <f>IF(Eksplikatsioon!C550=0,"",Eksplikatsioon!C550)</f>
        <v/>
      </c>
      <c r="D549" s="23" t="str">
        <f>IF(Eksplikatsioon!D550=0,"",Eksplikatsioon!D550)</f>
        <v/>
      </c>
      <c r="E549" s="59"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1" t="str">
        <f>IF(Eksplikatsioon!B551=0,"",Eksplikatsioon!B551)</f>
        <v/>
      </c>
      <c r="C550" s="23" t="str">
        <f>IF(Eksplikatsioon!C551=0,"",Eksplikatsioon!C551)</f>
        <v/>
      </c>
      <c r="D550" s="23" t="str">
        <f>IF(Eksplikatsioon!D551=0,"",Eksplikatsioon!D551)</f>
        <v/>
      </c>
      <c r="E550" s="59"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1" t="str">
        <f>IF(Eksplikatsioon!B552=0,"",Eksplikatsioon!B552)</f>
        <v/>
      </c>
      <c r="C551" s="23" t="str">
        <f>IF(Eksplikatsioon!C552=0,"",Eksplikatsioon!C552)</f>
        <v/>
      </c>
      <c r="D551" s="23" t="str">
        <f>IF(Eksplikatsioon!D552=0,"",Eksplikatsioon!D552)</f>
        <v/>
      </c>
      <c r="E551" s="59"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1" t="str">
        <f>IF(Eksplikatsioon!B553=0,"",Eksplikatsioon!B553)</f>
        <v/>
      </c>
      <c r="C552" s="23" t="str">
        <f>IF(Eksplikatsioon!C553=0,"",Eksplikatsioon!C553)</f>
        <v/>
      </c>
      <c r="D552" s="23" t="str">
        <f>IF(Eksplikatsioon!D553=0,"",Eksplikatsioon!D553)</f>
        <v/>
      </c>
      <c r="E552" s="59"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1" t="str">
        <f>IF(Eksplikatsioon!B554=0,"",Eksplikatsioon!B554)</f>
        <v/>
      </c>
      <c r="C553" s="23" t="str">
        <f>IF(Eksplikatsioon!C554=0,"",Eksplikatsioon!C554)</f>
        <v/>
      </c>
      <c r="D553" s="23" t="str">
        <f>IF(Eksplikatsioon!D554=0,"",Eksplikatsioon!D554)</f>
        <v/>
      </c>
      <c r="E553" s="59"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1" t="str">
        <f>IF(Eksplikatsioon!B555=0,"",Eksplikatsioon!B555)</f>
        <v/>
      </c>
      <c r="C554" s="23" t="str">
        <f>IF(Eksplikatsioon!C555=0,"",Eksplikatsioon!C555)</f>
        <v/>
      </c>
      <c r="D554" s="23" t="str">
        <f>IF(Eksplikatsioon!D555=0,"",Eksplikatsioon!D555)</f>
        <v/>
      </c>
      <c r="E554" s="59"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1" t="str">
        <f>IF(Eksplikatsioon!B556=0,"",Eksplikatsioon!B556)</f>
        <v/>
      </c>
      <c r="C555" s="23" t="str">
        <f>IF(Eksplikatsioon!C556=0,"",Eksplikatsioon!C556)</f>
        <v/>
      </c>
      <c r="D555" s="23" t="str">
        <f>IF(Eksplikatsioon!D556=0,"",Eksplikatsioon!D556)</f>
        <v/>
      </c>
      <c r="E555" s="59"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1" t="str">
        <f>IF(Eksplikatsioon!B557=0,"",Eksplikatsioon!B557)</f>
        <v/>
      </c>
      <c r="C556" s="23" t="str">
        <f>IF(Eksplikatsioon!C557=0,"",Eksplikatsioon!C557)</f>
        <v/>
      </c>
      <c r="D556" s="23" t="str">
        <f>IF(Eksplikatsioon!D557=0,"",Eksplikatsioon!D557)</f>
        <v/>
      </c>
      <c r="E556" s="59"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1" t="str">
        <f>IF(Eksplikatsioon!B558=0,"",Eksplikatsioon!B558)</f>
        <v/>
      </c>
      <c r="C557" s="23" t="str">
        <f>IF(Eksplikatsioon!C558=0,"",Eksplikatsioon!C558)</f>
        <v/>
      </c>
      <c r="D557" s="23" t="str">
        <f>IF(Eksplikatsioon!D558=0,"",Eksplikatsioon!D558)</f>
        <v/>
      </c>
      <c r="E557" s="59"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1" t="str">
        <f>IF(Eksplikatsioon!B559=0,"",Eksplikatsioon!B559)</f>
        <v/>
      </c>
      <c r="C558" s="23" t="str">
        <f>IF(Eksplikatsioon!C559=0,"",Eksplikatsioon!C559)</f>
        <v/>
      </c>
      <c r="D558" s="23" t="str">
        <f>IF(Eksplikatsioon!D559=0,"",Eksplikatsioon!D559)</f>
        <v/>
      </c>
      <c r="E558" s="59"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1" t="str">
        <f>IF(Eksplikatsioon!B560=0,"",Eksplikatsioon!B560)</f>
        <v/>
      </c>
      <c r="C559" s="23" t="str">
        <f>IF(Eksplikatsioon!C560=0,"",Eksplikatsioon!C560)</f>
        <v/>
      </c>
      <c r="D559" s="23" t="str">
        <f>IF(Eksplikatsioon!D560=0,"",Eksplikatsioon!D560)</f>
        <v/>
      </c>
      <c r="E559" s="59"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1" t="str">
        <f>IF(Eksplikatsioon!B561=0,"",Eksplikatsioon!B561)</f>
        <v/>
      </c>
      <c r="C560" s="23" t="str">
        <f>IF(Eksplikatsioon!C561=0,"",Eksplikatsioon!C561)</f>
        <v/>
      </c>
      <c r="D560" s="23" t="str">
        <f>IF(Eksplikatsioon!D561=0,"",Eksplikatsioon!D561)</f>
        <v/>
      </c>
      <c r="E560" s="59"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1" t="str">
        <f>IF(Eksplikatsioon!B562=0,"",Eksplikatsioon!B562)</f>
        <v/>
      </c>
      <c r="C561" s="23" t="str">
        <f>IF(Eksplikatsioon!C562=0,"",Eksplikatsioon!C562)</f>
        <v/>
      </c>
      <c r="D561" s="23" t="str">
        <f>IF(Eksplikatsioon!D562=0,"",Eksplikatsioon!D562)</f>
        <v/>
      </c>
      <c r="E561" s="59"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1" t="str">
        <f>IF(Eksplikatsioon!B563=0,"",Eksplikatsioon!B563)</f>
        <v/>
      </c>
      <c r="C562" s="23" t="str">
        <f>IF(Eksplikatsioon!C563=0,"",Eksplikatsioon!C563)</f>
        <v/>
      </c>
      <c r="D562" s="23" t="str">
        <f>IF(Eksplikatsioon!D563=0,"",Eksplikatsioon!D563)</f>
        <v/>
      </c>
      <c r="E562" s="59"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1" t="str">
        <f>IF(Eksplikatsioon!B564=0,"",Eksplikatsioon!B564)</f>
        <v/>
      </c>
      <c r="C563" s="23" t="str">
        <f>IF(Eksplikatsioon!C564=0,"",Eksplikatsioon!C564)</f>
        <v/>
      </c>
      <c r="D563" s="23" t="str">
        <f>IF(Eksplikatsioon!D564=0,"",Eksplikatsioon!D564)</f>
        <v/>
      </c>
      <c r="E563" s="59"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1" t="str">
        <f>IF(Eksplikatsioon!B565=0,"",Eksplikatsioon!B565)</f>
        <v/>
      </c>
      <c r="C564" s="23" t="str">
        <f>IF(Eksplikatsioon!C565=0,"",Eksplikatsioon!C565)</f>
        <v/>
      </c>
      <c r="D564" s="23" t="str">
        <f>IF(Eksplikatsioon!D565=0,"",Eksplikatsioon!D565)</f>
        <v/>
      </c>
      <c r="E564" s="59"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1" t="str">
        <f>IF(Eksplikatsioon!B566=0,"",Eksplikatsioon!B566)</f>
        <v/>
      </c>
      <c r="C565" s="23" t="str">
        <f>IF(Eksplikatsioon!C566=0,"",Eksplikatsioon!C566)</f>
        <v/>
      </c>
      <c r="D565" s="23" t="str">
        <f>IF(Eksplikatsioon!D566=0,"",Eksplikatsioon!D566)</f>
        <v/>
      </c>
      <c r="E565" s="59"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1" t="str">
        <f>IF(Eksplikatsioon!B567=0,"",Eksplikatsioon!B567)</f>
        <v/>
      </c>
      <c r="C566" s="23" t="str">
        <f>IF(Eksplikatsioon!C567=0,"",Eksplikatsioon!C567)</f>
        <v/>
      </c>
      <c r="D566" s="23" t="str">
        <f>IF(Eksplikatsioon!D567=0,"",Eksplikatsioon!D567)</f>
        <v/>
      </c>
      <c r="E566" s="59"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1" t="str">
        <f>IF(Eksplikatsioon!B568=0,"",Eksplikatsioon!B568)</f>
        <v/>
      </c>
      <c r="C567" s="23" t="str">
        <f>IF(Eksplikatsioon!C568=0,"",Eksplikatsioon!C568)</f>
        <v/>
      </c>
      <c r="D567" s="23" t="str">
        <f>IF(Eksplikatsioon!D568=0,"",Eksplikatsioon!D568)</f>
        <v/>
      </c>
      <c r="E567" s="59"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1" t="str">
        <f>IF(Eksplikatsioon!B569=0,"",Eksplikatsioon!B569)</f>
        <v/>
      </c>
      <c r="C568" s="23" t="str">
        <f>IF(Eksplikatsioon!C569=0,"",Eksplikatsioon!C569)</f>
        <v/>
      </c>
      <c r="D568" s="23" t="str">
        <f>IF(Eksplikatsioon!D569=0,"",Eksplikatsioon!D569)</f>
        <v/>
      </c>
      <c r="E568" s="59"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1" t="str">
        <f>IF(Eksplikatsioon!B570=0,"",Eksplikatsioon!B570)</f>
        <v/>
      </c>
      <c r="C569" s="23" t="str">
        <f>IF(Eksplikatsioon!C570=0,"",Eksplikatsioon!C570)</f>
        <v/>
      </c>
      <c r="D569" s="23" t="str">
        <f>IF(Eksplikatsioon!D570=0,"",Eksplikatsioon!D570)</f>
        <v/>
      </c>
      <c r="E569" s="59"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1" t="str">
        <f>IF(Eksplikatsioon!B571=0,"",Eksplikatsioon!B571)</f>
        <v/>
      </c>
      <c r="C570" s="23" t="str">
        <f>IF(Eksplikatsioon!C571=0,"",Eksplikatsioon!C571)</f>
        <v/>
      </c>
      <c r="D570" s="23" t="str">
        <f>IF(Eksplikatsioon!D571=0,"",Eksplikatsioon!D571)</f>
        <v/>
      </c>
      <c r="E570" s="59"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1" t="str">
        <f>IF(Eksplikatsioon!B572=0,"",Eksplikatsioon!B572)</f>
        <v/>
      </c>
      <c r="C571" s="23" t="str">
        <f>IF(Eksplikatsioon!C572=0,"",Eksplikatsioon!C572)</f>
        <v/>
      </c>
      <c r="D571" s="23" t="str">
        <f>IF(Eksplikatsioon!D572=0,"",Eksplikatsioon!D572)</f>
        <v/>
      </c>
      <c r="E571" s="59"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1" t="str">
        <f>IF(Eksplikatsioon!B573=0,"",Eksplikatsioon!B573)</f>
        <v/>
      </c>
      <c r="C572" s="23" t="str">
        <f>IF(Eksplikatsioon!C573=0,"",Eksplikatsioon!C573)</f>
        <v/>
      </c>
      <c r="D572" s="23" t="str">
        <f>IF(Eksplikatsioon!D573=0,"",Eksplikatsioon!D573)</f>
        <v/>
      </c>
      <c r="E572" s="59"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1" t="str">
        <f>IF(Eksplikatsioon!B574=0,"",Eksplikatsioon!B574)</f>
        <v/>
      </c>
      <c r="C573" s="23" t="str">
        <f>IF(Eksplikatsioon!C574=0,"",Eksplikatsioon!C574)</f>
        <v/>
      </c>
      <c r="D573" s="23" t="str">
        <f>IF(Eksplikatsioon!D574=0,"",Eksplikatsioon!D574)</f>
        <v/>
      </c>
      <c r="E573" s="59"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1" t="str">
        <f>IF(Eksplikatsioon!B575=0,"",Eksplikatsioon!B575)</f>
        <v/>
      </c>
      <c r="C574" s="23" t="str">
        <f>IF(Eksplikatsioon!C575=0,"",Eksplikatsioon!C575)</f>
        <v/>
      </c>
      <c r="D574" s="23" t="str">
        <f>IF(Eksplikatsioon!D575=0,"",Eksplikatsioon!D575)</f>
        <v/>
      </c>
      <c r="E574" s="59"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1" t="str">
        <f>IF(Eksplikatsioon!B576=0,"",Eksplikatsioon!B576)</f>
        <v/>
      </c>
      <c r="C575" s="23" t="str">
        <f>IF(Eksplikatsioon!C576=0,"",Eksplikatsioon!C576)</f>
        <v/>
      </c>
      <c r="D575" s="23" t="str">
        <f>IF(Eksplikatsioon!D576=0,"",Eksplikatsioon!D576)</f>
        <v/>
      </c>
      <c r="E575" s="59"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1" t="str">
        <f>IF(Eksplikatsioon!B577=0,"",Eksplikatsioon!B577)</f>
        <v/>
      </c>
      <c r="C576" s="23" t="str">
        <f>IF(Eksplikatsioon!C577=0,"",Eksplikatsioon!C577)</f>
        <v/>
      </c>
      <c r="D576" s="23" t="str">
        <f>IF(Eksplikatsioon!D577=0,"",Eksplikatsioon!D577)</f>
        <v/>
      </c>
      <c r="E576" s="59"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1" t="str">
        <f>IF(Eksplikatsioon!B578=0,"",Eksplikatsioon!B578)</f>
        <v/>
      </c>
      <c r="C577" s="23" t="str">
        <f>IF(Eksplikatsioon!C578=0,"",Eksplikatsioon!C578)</f>
        <v/>
      </c>
      <c r="D577" s="23" t="str">
        <f>IF(Eksplikatsioon!D578=0,"",Eksplikatsioon!D578)</f>
        <v/>
      </c>
      <c r="E577" s="59"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1" t="str">
        <f>IF(Eksplikatsioon!B579=0,"",Eksplikatsioon!B579)</f>
        <v/>
      </c>
      <c r="C578" s="23" t="str">
        <f>IF(Eksplikatsioon!C579=0,"",Eksplikatsioon!C579)</f>
        <v/>
      </c>
      <c r="D578" s="23" t="str">
        <f>IF(Eksplikatsioon!D579=0,"",Eksplikatsioon!D579)</f>
        <v/>
      </c>
      <c r="E578" s="59"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1" t="str">
        <f>IF(Eksplikatsioon!B580=0,"",Eksplikatsioon!B580)</f>
        <v/>
      </c>
      <c r="C579" s="23" t="str">
        <f>IF(Eksplikatsioon!C580=0,"",Eksplikatsioon!C580)</f>
        <v/>
      </c>
      <c r="D579" s="23" t="str">
        <f>IF(Eksplikatsioon!D580=0,"",Eksplikatsioon!D580)</f>
        <v/>
      </c>
      <c r="E579" s="59"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1" t="str">
        <f>IF(Eksplikatsioon!B581=0,"",Eksplikatsioon!B581)</f>
        <v/>
      </c>
      <c r="C580" s="23" t="str">
        <f>IF(Eksplikatsioon!C581=0,"",Eksplikatsioon!C581)</f>
        <v/>
      </c>
      <c r="D580" s="23" t="str">
        <f>IF(Eksplikatsioon!D581=0,"",Eksplikatsioon!D581)</f>
        <v/>
      </c>
      <c r="E580" s="59"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1" t="str">
        <f>IF(Eksplikatsioon!B582=0,"",Eksplikatsioon!B582)</f>
        <v/>
      </c>
      <c r="C581" s="23" t="str">
        <f>IF(Eksplikatsioon!C582=0,"",Eksplikatsioon!C582)</f>
        <v/>
      </c>
      <c r="D581" s="23" t="str">
        <f>IF(Eksplikatsioon!D582=0,"",Eksplikatsioon!D582)</f>
        <v/>
      </c>
      <c r="E581" s="59"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1" t="str">
        <f>IF(Eksplikatsioon!B583=0,"",Eksplikatsioon!B583)</f>
        <v/>
      </c>
      <c r="C582" s="23" t="str">
        <f>IF(Eksplikatsioon!C583=0,"",Eksplikatsioon!C583)</f>
        <v/>
      </c>
      <c r="D582" s="23" t="str">
        <f>IF(Eksplikatsioon!D583=0,"",Eksplikatsioon!D583)</f>
        <v/>
      </c>
      <c r="E582" s="59"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1" t="str">
        <f>IF(Eksplikatsioon!B584=0,"",Eksplikatsioon!B584)</f>
        <v/>
      </c>
      <c r="C583" s="23" t="str">
        <f>IF(Eksplikatsioon!C584=0,"",Eksplikatsioon!C584)</f>
        <v/>
      </c>
      <c r="D583" s="23" t="str">
        <f>IF(Eksplikatsioon!D584=0,"",Eksplikatsioon!D584)</f>
        <v/>
      </c>
      <c r="E583" s="59"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1" t="str">
        <f>IF(Eksplikatsioon!B585=0,"",Eksplikatsioon!B585)</f>
        <v/>
      </c>
      <c r="C584" s="23" t="str">
        <f>IF(Eksplikatsioon!C585=0,"",Eksplikatsioon!C585)</f>
        <v/>
      </c>
      <c r="D584" s="23" t="str">
        <f>IF(Eksplikatsioon!D585=0,"",Eksplikatsioon!D585)</f>
        <v/>
      </c>
      <c r="E584" s="59"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1" t="str">
        <f>IF(Eksplikatsioon!B586=0,"",Eksplikatsioon!B586)</f>
        <v/>
      </c>
      <c r="C585" s="23" t="str">
        <f>IF(Eksplikatsioon!C586=0,"",Eksplikatsioon!C586)</f>
        <v/>
      </c>
      <c r="D585" s="23" t="str">
        <f>IF(Eksplikatsioon!D586=0,"",Eksplikatsioon!D586)</f>
        <v/>
      </c>
      <c r="E585" s="59"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1" t="str">
        <f>IF(Eksplikatsioon!B587=0,"",Eksplikatsioon!B587)</f>
        <v/>
      </c>
      <c r="C586" s="23" t="str">
        <f>IF(Eksplikatsioon!C587=0,"",Eksplikatsioon!C587)</f>
        <v/>
      </c>
      <c r="D586" s="23" t="str">
        <f>IF(Eksplikatsioon!D587=0,"",Eksplikatsioon!D587)</f>
        <v/>
      </c>
      <c r="E586" s="59"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1" t="str">
        <f>IF(Eksplikatsioon!B588=0,"",Eksplikatsioon!B588)</f>
        <v/>
      </c>
      <c r="C587" s="23" t="str">
        <f>IF(Eksplikatsioon!C588=0,"",Eksplikatsioon!C588)</f>
        <v/>
      </c>
      <c r="D587" s="23" t="str">
        <f>IF(Eksplikatsioon!D588=0,"",Eksplikatsioon!D588)</f>
        <v/>
      </c>
      <c r="E587" s="59"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1" t="str">
        <f>IF(Eksplikatsioon!B589=0,"",Eksplikatsioon!B589)</f>
        <v/>
      </c>
      <c r="C588" s="23" t="str">
        <f>IF(Eksplikatsioon!C589=0,"",Eksplikatsioon!C589)</f>
        <v/>
      </c>
      <c r="D588" s="23" t="str">
        <f>IF(Eksplikatsioon!D589=0,"",Eksplikatsioon!D589)</f>
        <v/>
      </c>
      <c r="E588" s="59"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1" t="str">
        <f>IF(Eksplikatsioon!B590=0,"",Eksplikatsioon!B590)</f>
        <v/>
      </c>
      <c r="C589" s="23" t="str">
        <f>IF(Eksplikatsioon!C590=0,"",Eksplikatsioon!C590)</f>
        <v/>
      </c>
      <c r="D589" s="23" t="str">
        <f>IF(Eksplikatsioon!D590=0,"",Eksplikatsioon!D590)</f>
        <v/>
      </c>
      <c r="E589" s="59"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1" t="str">
        <f>IF(Eksplikatsioon!B591=0,"",Eksplikatsioon!B591)</f>
        <v/>
      </c>
      <c r="C590" s="23" t="str">
        <f>IF(Eksplikatsioon!C591=0,"",Eksplikatsioon!C591)</f>
        <v/>
      </c>
      <c r="D590" s="23" t="str">
        <f>IF(Eksplikatsioon!D591=0,"",Eksplikatsioon!D591)</f>
        <v/>
      </c>
      <c r="E590" s="59"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1" t="str">
        <f>IF(Eksplikatsioon!B592=0,"",Eksplikatsioon!B592)</f>
        <v/>
      </c>
      <c r="C591" s="23" t="str">
        <f>IF(Eksplikatsioon!C592=0,"",Eksplikatsioon!C592)</f>
        <v/>
      </c>
      <c r="D591" s="23" t="str">
        <f>IF(Eksplikatsioon!D592=0,"",Eksplikatsioon!D592)</f>
        <v/>
      </c>
      <c r="E591" s="59"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1" t="str">
        <f>IF(Eksplikatsioon!B593=0,"",Eksplikatsioon!B593)</f>
        <v/>
      </c>
      <c r="C592" s="23" t="str">
        <f>IF(Eksplikatsioon!C593=0,"",Eksplikatsioon!C593)</f>
        <v/>
      </c>
      <c r="D592" s="23" t="str">
        <f>IF(Eksplikatsioon!D593=0,"",Eksplikatsioon!D593)</f>
        <v/>
      </c>
      <c r="E592" s="59"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1" t="str">
        <f>IF(Eksplikatsioon!B594=0,"",Eksplikatsioon!B594)</f>
        <v/>
      </c>
      <c r="C593" s="23" t="str">
        <f>IF(Eksplikatsioon!C594=0,"",Eksplikatsioon!C594)</f>
        <v/>
      </c>
      <c r="D593" s="23" t="str">
        <f>IF(Eksplikatsioon!D594=0,"",Eksplikatsioon!D594)</f>
        <v/>
      </c>
      <c r="E593" s="59"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1" t="str">
        <f>IF(Eksplikatsioon!B595=0,"",Eksplikatsioon!B595)</f>
        <v/>
      </c>
      <c r="C594" s="23" t="str">
        <f>IF(Eksplikatsioon!C595=0,"",Eksplikatsioon!C595)</f>
        <v/>
      </c>
      <c r="D594" s="23" t="str">
        <f>IF(Eksplikatsioon!D595=0,"",Eksplikatsioon!D595)</f>
        <v/>
      </c>
      <c r="E594" s="59"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1" t="str">
        <f>IF(Eksplikatsioon!B596=0,"",Eksplikatsioon!B596)</f>
        <v/>
      </c>
      <c r="C595" s="23" t="str">
        <f>IF(Eksplikatsioon!C596=0,"",Eksplikatsioon!C596)</f>
        <v/>
      </c>
      <c r="D595" s="23" t="str">
        <f>IF(Eksplikatsioon!D596=0,"",Eksplikatsioon!D596)</f>
        <v/>
      </c>
      <c r="E595" s="59"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1" t="str">
        <f>IF(Eksplikatsioon!B597=0,"",Eksplikatsioon!B597)</f>
        <v/>
      </c>
      <c r="C596" s="23" t="str">
        <f>IF(Eksplikatsioon!C597=0,"",Eksplikatsioon!C597)</f>
        <v/>
      </c>
      <c r="D596" s="23" t="str">
        <f>IF(Eksplikatsioon!D597=0,"",Eksplikatsioon!D597)</f>
        <v/>
      </c>
      <c r="E596" s="59"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1" t="str">
        <f>IF(Eksplikatsioon!B598=0,"",Eksplikatsioon!B598)</f>
        <v/>
      </c>
      <c r="C597" s="23" t="str">
        <f>IF(Eksplikatsioon!C598=0,"",Eksplikatsioon!C598)</f>
        <v/>
      </c>
      <c r="D597" s="23" t="str">
        <f>IF(Eksplikatsioon!D598=0,"",Eksplikatsioon!D598)</f>
        <v/>
      </c>
      <c r="E597" s="59"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1" t="str">
        <f>IF(Eksplikatsioon!B599=0,"",Eksplikatsioon!B599)</f>
        <v/>
      </c>
      <c r="C598" s="23" t="str">
        <f>IF(Eksplikatsioon!C599=0,"",Eksplikatsioon!C599)</f>
        <v/>
      </c>
      <c r="D598" s="23" t="str">
        <f>IF(Eksplikatsioon!D599=0,"",Eksplikatsioon!D599)</f>
        <v/>
      </c>
      <c r="E598" s="59"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1" t="str">
        <f>IF(Eksplikatsioon!B600=0,"",Eksplikatsioon!B600)</f>
        <v/>
      </c>
      <c r="C599" s="23" t="str">
        <f>IF(Eksplikatsioon!C600=0,"",Eksplikatsioon!C600)</f>
        <v/>
      </c>
      <c r="D599" s="23" t="str">
        <f>IF(Eksplikatsioon!D600=0,"",Eksplikatsioon!D600)</f>
        <v/>
      </c>
      <c r="E599" s="59"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1" t="str">
        <f>IF(Eksplikatsioon!B601=0,"",Eksplikatsioon!B601)</f>
        <v/>
      </c>
      <c r="C600" s="23" t="str">
        <f>IF(Eksplikatsioon!C601=0,"",Eksplikatsioon!C601)</f>
        <v/>
      </c>
      <c r="D600" s="23" t="str">
        <f>IF(Eksplikatsioon!D601=0,"",Eksplikatsioon!D601)</f>
        <v/>
      </c>
      <c r="E600" s="59"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1" t="str">
        <f>IF(Eksplikatsioon!B602=0,"",Eksplikatsioon!B602)</f>
        <v/>
      </c>
      <c r="C601" s="23" t="str">
        <f>IF(Eksplikatsioon!C602=0,"",Eksplikatsioon!C602)</f>
        <v/>
      </c>
      <c r="D601" s="23" t="str">
        <f>IF(Eksplikatsioon!D602=0,"",Eksplikatsioon!D602)</f>
        <v/>
      </c>
      <c r="E601" s="59"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1" t="str">
        <f>IF(Eksplikatsioon!B603=0,"",Eksplikatsioon!B603)</f>
        <v/>
      </c>
      <c r="C602" s="23" t="str">
        <f>IF(Eksplikatsioon!C603=0,"",Eksplikatsioon!C603)</f>
        <v/>
      </c>
      <c r="D602" s="23" t="str">
        <f>IF(Eksplikatsioon!D603=0,"",Eksplikatsioon!D603)</f>
        <v/>
      </c>
      <c r="E602" s="59"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1" t="str">
        <f>IF(Eksplikatsioon!B604=0,"",Eksplikatsioon!B604)</f>
        <v/>
      </c>
      <c r="C603" s="23" t="str">
        <f>IF(Eksplikatsioon!C604=0,"",Eksplikatsioon!C604)</f>
        <v/>
      </c>
      <c r="D603" s="23" t="str">
        <f>IF(Eksplikatsioon!D604=0,"",Eksplikatsioon!D604)</f>
        <v/>
      </c>
      <c r="E603" s="59"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1" t="str">
        <f>IF(Eksplikatsioon!B605=0,"",Eksplikatsioon!B605)</f>
        <v/>
      </c>
      <c r="C604" s="23" t="str">
        <f>IF(Eksplikatsioon!C605=0,"",Eksplikatsioon!C605)</f>
        <v/>
      </c>
      <c r="D604" s="23" t="str">
        <f>IF(Eksplikatsioon!D605=0,"",Eksplikatsioon!D605)</f>
        <v/>
      </c>
      <c r="E604" s="59"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1" t="str">
        <f>IF(Eksplikatsioon!B606=0,"",Eksplikatsioon!B606)</f>
        <v/>
      </c>
      <c r="C605" s="23" t="str">
        <f>IF(Eksplikatsioon!C606=0,"",Eksplikatsioon!C606)</f>
        <v/>
      </c>
      <c r="D605" s="23" t="str">
        <f>IF(Eksplikatsioon!D606=0,"",Eksplikatsioon!D606)</f>
        <v/>
      </c>
      <c r="E605" s="59"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1" t="str">
        <f>IF(Eksplikatsioon!B607=0,"",Eksplikatsioon!B607)</f>
        <v/>
      </c>
      <c r="C606" s="23" t="str">
        <f>IF(Eksplikatsioon!C607=0,"",Eksplikatsioon!C607)</f>
        <v/>
      </c>
      <c r="D606" s="23" t="str">
        <f>IF(Eksplikatsioon!D607=0,"",Eksplikatsioon!D607)</f>
        <v/>
      </c>
      <c r="E606" s="59"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1" t="str">
        <f>IF(Eksplikatsioon!B608=0,"",Eksplikatsioon!B608)</f>
        <v/>
      </c>
      <c r="C607" s="23" t="str">
        <f>IF(Eksplikatsioon!C608=0,"",Eksplikatsioon!C608)</f>
        <v/>
      </c>
      <c r="D607" s="23" t="str">
        <f>IF(Eksplikatsioon!D608=0,"",Eksplikatsioon!D608)</f>
        <v/>
      </c>
      <c r="E607" s="59"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1" t="str">
        <f>IF(Eksplikatsioon!B609=0,"",Eksplikatsioon!B609)</f>
        <v/>
      </c>
      <c r="C608" s="23" t="str">
        <f>IF(Eksplikatsioon!C609=0,"",Eksplikatsioon!C609)</f>
        <v/>
      </c>
      <c r="D608" s="23" t="str">
        <f>IF(Eksplikatsioon!D609=0,"",Eksplikatsioon!D609)</f>
        <v/>
      </c>
      <c r="E608" s="59"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1" t="str">
        <f>IF(Eksplikatsioon!B610=0,"",Eksplikatsioon!B610)</f>
        <v/>
      </c>
      <c r="C609" s="23" t="str">
        <f>IF(Eksplikatsioon!C610=0,"",Eksplikatsioon!C610)</f>
        <v/>
      </c>
      <c r="D609" s="23" t="str">
        <f>IF(Eksplikatsioon!D610=0,"",Eksplikatsioon!D610)</f>
        <v/>
      </c>
      <c r="E609" s="59"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1" t="str">
        <f>IF(Eksplikatsioon!B611=0,"",Eksplikatsioon!B611)</f>
        <v/>
      </c>
      <c r="C610" s="23" t="str">
        <f>IF(Eksplikatsioon!C611=0,"",Eksplikatsioon!C611)</f>
        <v/>
      </c>
      <c r="D610" s="23" t="str">
        <f>IF(Eksplikatsioon!D611=0,"",Eksplikatsioon!D611)</f>
        <v/>
      </c>
      <c r="E610" s="59"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1" t="str">
        <f>IF(Eksplikatsioon!B612=0,"",Eksplikatsioon!B612)</f>
        <v/>
      </c>
      <c r="C611" s="23" t="str">
        <f>IF(Eksplikatsioon!C612=0,"",Eksplikatsioon!C612)</f>
        <v/>
      </c>
      <c r="D611" s="23" t="str">
        <f>IF(Eksplikatsioon!D612=0,"",Eksplikatsioon!D612)</f>
        <v/>
      </c>
      <c r="E611" s="59"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1" t="str">
        <f>IF(Eksplikatsioon!B613=0,"",Eksplikatsioon!B613)</f>
        <v/>
      </c>
      <c r="C612" s="23" t="str">
        <f>IF(Eksplikatsioon!C613=0,"",Eksplikatsioon!C613)</f>
        <v/>
      </c>
      <c r="D612" s="23" t="str">
        <f>IF(Eksplikatsioon!D613=0,"",Eksplikatsioon!D613)</f>
        <v/>
      </c>
      <c r="E612" s="59"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1" t="str">
        <f>IF(Eksplikatsioon!B614=0,"",Eksplikatsioon!B614)</f>
        <v/>
      </c>
      <c r="C613" s="23" t="str">
        <f>IF(Eksplikatsioon!C614=0,"",Eksplikatsioon!C614)</f>
        <v/>
      </c>
      <c r="D613" s="23" t="str">
        <f>IF(Eksplikatsioon!D614=0,"",Eksplikatsioon!D614)</f>
        <v/>
      </c>
      <c r="E613" s="59"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1" t="str">
        <f>IF(Eksplikatsioon!B615=0,"",Eksplikatsioon!B615)</f>
        <v/>
      </c>
      <c r="C614" s="23" t="str">
        <f>IF(Eksplikatsioon!C615=0,"",Eksplikatsioon!C615)</f>
        <v/>
      </c>
      <c r="D614" s="23" t="str">
        <f>IF(Eksplikatsioon!D615=0,"",Eksplikatsioon!D615)</f>
        <v/>
      </c>
      <c r="E614" s="59"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1" t="str">
        <f>IF(Eksplikatsioon!B616=0,"",Eksplikatsioon!B616)</f>
        <v/>
      </c>
      <c r="C615" s="23" t="str">
        <f>IF(Eksplikatsioon!C616=0,"",Eksplikatsioon!C616)</f>
        <v/>
      </c>
      <c r="D615" s="23" t="str">
        <f>IF(Eksplikatsioon!D616=0,"",Eksplikatsioon!D616)</f>
        <v/>
      </c>
      <c r="E615" s="59"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1" t="str">
        <f>IF(Eksplikatsioon!B617=0,"",Eksplikatsioon!B617)</f>
        <v/>
      </c>
      <c r="C616" s="23" t="str">
        <f>IF(Eksplikatsioon!C617=0,"",Eksplikatsioon!C617)</f>
        <v/>
      </c>
      <c r="D616" s="23" t="str">
        <f>IF(Eksplikatsioon!D617=0,"",Eksplikatsioon!D617)</f>
        <v/>
      </c>
      <c r="E616" s="59"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1" t="str">
        <f>IF(Eksplikatsioon!B618=0,"",Eksplikatsioon!B618)</f>
        <v/>
      </c>
      <c r="C617" s="23" t="str">
        <f>IF(Eksplikatsioon!C618=0,"",Eksplikatsioon!C618)</f>
        <v/>
      </c>
      <c r="D617" s="23" t="str">
        <f>IF(Eksplikatsioon!D618=0,"",Eksplikatsioon!D618)</f>
        <v/>
      </c>
      <c r="E617" s="59"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1" t="str">
        <f>IF(Eksplikatsioon!B619=0,"",Eksplikatsioon!B619)</f>
        <v/>
      </c>
      <c r="C618" s="23" t="str">
        <f>IF(Eksplikatsioon!C619=0,"",Eksplikatsioon!C619)</f>
        <v/>
      </c>
      <c r="D618" s="23" t="str">
        <f>IF(Eksplikatsioon!D619=0,"",Eksplikatsioon!D619)</f>
        <v/>
      </c>
      <c r="E618" s="59"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1" t="str">
        <f>IF(Eksplikatsioon!B620=0,"",Eksplikatsioon!B620)</f>
        <v/>
      </c>
      <c r="C619" s="23" t="str">
        <f>IF(Eksplikatsioon!C620=0,"",Eksplikatsioon!C620)</f>
        <v/>
      </c>
      <c r="D619" s="23" t="str">
        <f>IF(Eksplikatsioon!D620=0,"",Eksplikatsioon!D620)</f>
        <v/>
      </c>
      <c r="E619" s="59"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1" t="str">
        <f>IF(Eksplikatsioon!B621=0,"",Eksplikatsioon!B621)</f>
        <v/>
      </c>
      <c r="C620" s="23" t="str">
        <f>IF(Eksplikatsioon!C621=0,"",Eksplikatsioon!C621)</f>
        <v/>
      </c>
      <c r="D620" s="23" t="str">
        <f>IF(Eksplikatsioon!D621=0,"",Eksplikatsioon!D621)</f>
        <v/>
      </c>
      <c r="E620" s="59"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1" t="str">
        <f>IF(Eksplikatsioon!B622=0,"",Eksplikatsioon!B622)</f>
        <v/>
      </c>
      <c r="C621" s="23" t="str">
        <f>IF(Eksplikatsioon!C622=0,"",Eksplikatsioon!C622)</f>
        <v/>
      </c>
      <c r="D621" s="23" t="str">
        <f>IF(Eksplikatsioon!D622=0,"",Eksplikatsioon!D622)</f>
        <v/>
      </c>
      <c r="E621" s="59"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1" t="str">
        <f>IF(Eksplikatsioon!B623=0,"",Eksplikatsioon!B623)</f>
        <v/>
      </c>
      <c r="C622" s="23" t="str">
        <f>IF(Eksplikatsioon!C623=0,"",Eksplikatsioon!C623)</f>
        <v/>
      </c>
      <c r="D622" s="23" t="str">
        <f>IF(Eksplikatsioon!D623=0,"",Eksplikatsioon!D623)</f>
        <v/>
      </c>
      <c r="E622" s="59"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1" t="str">
        <f>IF(Eksplikatsioon!B624=0,"",Eksplikatsioon!B624)</f>
        <v/>
      </c>
      <c r="C623" s="23" t="str">
        <f>IF(Eksplikatsioon!C624=0,"",Eksplikatsioon!C624)</f>
        <v/>
      </c>
      <c r="D623" s="23" t="str">
        <f>IF(Eksplikatsioon!D624=0,"",Eksplikatsioon!D624)</f>
        <v/>
      </c>
      <c r="E623" s="59"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1" t="str">
        <f>IF(Eksplikatsioon!B625=0,"",Eksplikatsioon!B625)</f>
        <v/>
      </c>
      <c r="C624" s="23" t="str">
        <f>IF(Eksplikatsioon!C625=0,"",Eksplikatsioon!C625)</f>
        <v/>
      </c>
      <c r="D624" s="23" t="str">
        <f>IF(Eksplikatsioon!D625=0,"",Eksplikatsioon!D625)</f>
        <v/>
      </c>
      <c r="E624" s="59"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1" t="str">
        <f>IF(Eksplikatsioon!B626=0,"",Eksplikatsioon!B626)</f>
        <v/>
      </c>
      <c r="C625" s="23" t="str">
        <f>IF(Eksplikatsioon!C626=0,"",Eksplikatsioon!C626)</f>
        <v/>
      </c>
      <c r="D625" s="23" t="str">
        <f>IF(Eksplikatsioon!D626=0,"",Eksplikatsioon!D626)</f>
        <v/>
      </c>
      <c r="E625" s="59"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1" t="str">
        <f>IF(Eksplikatsioon!B627=0,"",Eksplikatsioon!B627)</f>
        <v/>
      </c>
      <c r="C626" s="23" t="str">
        <f>IF(Eksplikatsioon!C627=0,"",Eksplikatsioon!C627)</f>
        <v/>
      </c>
      <c r="D626" s="23" t="str">
        <f>IF(Eksplikatsioon!D627=0,"",Eksplikatsioon!D627)</f>
        <v/>
      </c>
      <c r="E626" s="59"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1" t="str">
        <f>IF(Eksplikatsioon!B628=0,"",Eksplikatsioon!B628)</f>
        <v/>
      </c>
      <c r="C627" s="23" t="str">
        <f>IF(Eksplikatsioon!C628=0,"",Eksplikatsioon!C628)</f>
        <v/>
      </c>
      <c r="D627" s="23" t="str">
        <f>IF(Eksplikatsioon!D628=0,"",Eksplikatsioon!D628)</f>
        <v/>
      </c>
      <c r="E627" s="59"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1" t="str">
        <f>IF(Eksplikatsioon!B629=0,"",Eksplikatsioon!B629)</f>
        <v/>
      </c>
      <c r="C628" s="23" t="str">
        <f>IF(Eksplikatsioon!C629=0,"",Eksplikatsioon!C629)</f>
        <v/>
      </c>
      <c r="D628" s="23" t="str">
        <f>IF(Eksplikatsioon!D629=0,"",Eksplikatsioon!D629)</f>
        <v/>
      </c>
      <c r="E628" s="59"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1" t="str">
        <f>IF(Eksplikatsioon!B630=0,"",Eksplikatsioon!B630)</f>
        <v/>
      </c>
      <c r="C629" s="23" t="str">
        <f>IF(Eksplikatsioon!C630=0,"",Eksplikatsioon!C630)</f>
        <v/>
      </c>
      <c r="D629" s="23" t="str">
        <f>IF(Eksplikatsioon!D630=0,"",Eksplikatsioon!D630)</f>
        <v/>
      </c>
      <c r="E629" s="59"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1" t="str">
        <f>IF(Eksplikatsioon!B631=0,"",Eksplikatsioon!B631)</f>
        <v/>
      </c>
      <c r="C630" s="23" t="str">
        <f>IF(Eksplikatsioon!C631=0,"",Eksplikatsioon!C631)</f>
        <v/>
      </c>
      <c r="D630" s="23" t="str">
        <f>IF(Eksplikatsioon!D631=0,"",Eksplikatsioon!D631)</f>
        <v/>
      </c>
      <c r="E630" s="59"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1" t="str">
        <f>IF(Eksplikatsioon!B632=0,"",Eksplikatsioon!B632)</f>
        <v/>
      </c>
      <c r="C631" s="23" t="str">
        <f>IF(Eksplikatsioon!C632=0,"",Eksplikatsioon!C632)</f>
        <v/>
      </c>
      <c r="D631" s="23" t="str">
        <f>IF(Eksplikatsioon!D632=0,"",Eksplikatsioon!D632)</f>
        <v/>
      </c>
      <c r="E631" s="59"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1" t="str">
        <f>IF(Eksplikatsioon!B633=0,"",Eksplikatsioon!B633)</f>
        <v/>
      </c>
      <c r="C632" s="23" t="str">
        <f>IF(Eksplikatsioon!C633=0,"",Eksplikatsioon!C633)</f>
        <v/>
      </c>
      <c r="D632" s="23" t="str">
        <f>IF(Eksplikatsioon!D633=0,"",Eksplikatsioon!D633)</f>
        <v/>
      </c>
      <c r="E632" s="59"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1" t="str">
        <f>IF(Eksplikatsioon!B634=0,"",Eksplikatsioon!B634)</f>
        <v/>
      </c>
      <c r="C633" s="23" t="str">
        <f>IF(Eksplikatsioon!C634=0,"",Eksplikatsioon!C634)</f>
        <v/>
      </c>
      <c r="D633" s="23" t="str">
        <f>IF(Eksplikatsioon!D634=0,"",Eksplikatsioon!D634)</f>
        <v/>
      </c>
      <c r="E633" s="59"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1" t="str">
        <f>IF(Eksplikatsioon!B635=0,"",Eksplikatsioon!B635)</f>
        <v/>
      </c>
      <c r="C634" s="23" t="str">
        <f>IF(Eksplikatsioon!C635=0,"",Eksplikatsioon!C635)</f>
        <v/>
      </c>
      <c r="D634" s="23" t="str">
        <f>IF(Eksplikatsioon!D635=0,"",Eksplikatsioon!D635)</f>
        <v/>
      </c>
      <c r="E634" s="59"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1" t="str">
        <f>IF(Eksplikatsioon!B636=0,"",Eksplikatsioon!B636)</f>
        <v/>
      </c>
      <c r="C635" s="23" t="str">
        <f>IF(Eksplikatsioon!C636=0,"",Eksplikatsioon!C636)</f>
        <v/>
      </c>
      <c r="D635" s="23" t="str">
        <f>IF(Eksplikatsioon!D636=0,"",Eksplikatsioon!D636)</f>
        <v/>
      </c>
      <c r="E635" s="59"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1" t="str">
        <f>IF(Eksplikatsioon!B637=0,"",Eksplikatsioon!B637)</f>
        <v/>
      </c>
      <c r="C636" s="23" t="str">
        <f>IF(Eksplikatsioon!C637=0,"",Eksplikatsioon!C637)</f>
        <v/>
      </c>
      <c r="D636" s="23" t="str">
        <f>IF(Eksplikatsioon!D637=0,"",Eksplikatsioon!D637)</f>
        <v/>
      </c>
      <c r="E636" s="59"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1" t="str">
        <f>IF(Eksplikatsioon!B638=0,"",Eksplikatsioon!B638)</f>
        <v/>
      </c>
      <c r="C637" s="23" t="str">
        <f>IF(Eksplikatsioon!C638=0,"",Eksplikatsioon!C638)</f>
        <v/>
      </c>
      <c r="D637" s="23" t="str">
        <f>IF(Eksplikatsioon!D638=0,"",Eksplikatsioon!D638)</f>
        <v/>
      </c>
      <c r="E637" s="59"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1" t="str">
        <f>IF(Eksplikatsioon!B639=0,"",Eksplikatsioon!B639)</f>
        <v/>
      </c>
      <c r="C638" s="23" t="str">
        <f>IF(Eksplikatsioon!C639=0,"",Eksplikatsioon!C639)</f>
        <v/>
      </c>
      <c r="D638" s="23" t="str">
        <f>IF(Eksplikatsioon!D639=0,"",Eksplikatsioon!D639)</f>
        <v/>
      </c>
      <c r="E638" s="59"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1" t="str">
        <f>IF(Eksplikatsioon!B640=0,"",Eksplikatsioon!B640)</f>
        <v/>
      </c>
      <c r="C639" s="23" t="str">
        <f>IF(Eksplikatsioon!C640=0,"",Eksplikatsioon!C640)</f>
        <v/>
      </c>
      <c r="D639" s="23" t="str">
        <f>IF(Eksplikatsioon!D640=0,"",Eksplikatsioon!D640)</f>
        <v/>
      </c>
      <c r="E639" s="59"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1" t="str">
        <f>IF(Eksplikatsioon!B641=0,"",Eksplikatsioon!B641)</f>
        <v/>
      </c>
      <c r="C640" s="23" t="str">
        <f>IF(Eksplikatsioon!C641=0,"",Eksplikatsioon!C641)</f>
        <v/>
      </c>
      <c r="D640" s="23" t="str">
        <f>IF(Eksplikatsioon!D641=0,"",Eksplikatsioon!D641)</f>
        <v/>
      </c>
      <c r="E640" s="59"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1" t="str">
        <f>IF(Eksplikatsioon!B642=0,"",Eksplikatsioon!B642)</f>
        <v/>
      </c>
      <c r="C641" s="23" t="str">
        <f>IF(Eksplikatsioon!C642=0,"",Eksplikatsioon!C642)</f>
        <v/>
      </c>
      <c r="D641" s="23" t="str">
        <f>IF(Eksplikatsioon!D642=0,"",Eksplikatsioon!D642)</f>
        <v/>
      </c>
      <c r="E641" s="59"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1" t="str">
        <f>IF(Eksplikatsioon!B643=0,"",Eksplikatsioon!B643)</f>
        <v/>
      </c>
      <c r="C642" s="23" t="str">
        <f>IF(Eksplikatsioon!C643=0,"",Eksplikatsioon!C643)</f>
        <v/>
      </c>
      <c r="D642" s="23" t="str">
        <f>IF(Eksplikatsioon!D643=0,"",Eksplikatsioon!D643)</f>
        <v/>
      </c>
      <c r="E642" s="59"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1" t="str">
        <f>IF(Eksplikatsioon!B644=0,"",Eksplikatsioon!B644)</f>
        <v/>
      </c>
      <c r="C643" s="23" t="str">
        <f>IF(Eksplikatsioon!C644=0,"",Eksplikatsioon!C644)</f>
        <v/>
      </c>
      <c r="D643" s="23" t="str">
        <f>IF(Eksplikatsioon!D644=0,"",Eksplikatsioon!D644)</f>
        <v/>
      </c>
      <c r="E643" s="59"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1" t="str">
        <f>IF(Eksplikatsioon!B645=0,"",Eksplikatsioon!B645)</f>
        <v/>
      </c>
      <c r="C644" s="23" t="str">
        <f>IF(Eksplikatsioon!C645=0,"",Eksplikatsioon!C645)</f>
        <v/>
      </c>
      <c r="D644" s="23" t="str">
        <f>IF(Eksplikatsioon!D645=0,"",Eksplikatsioon!D645)</f>
        <v/>
      </c>
      <c r="E644" s="59"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1" t="str">
        <f>IF(Eksplikatsioon!B646=0,"",Eksplikatsioon!B646)</f>
        <v/>
      </c>
      <c r="C645" s="23" t="str">
        <f>IF(Eksplikatsioon!C646=0,"",Eksplikatsioon!C646)</f>
        <v/>
      </c>
      <c r="D645" s="23" t="str">
        <f>IF(Eksplikatsioon!D646=0,"",Eksplikatsioon!D646)</f>
        <v/>
      </c>
      <c r="E645" s="59"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1" t="str">
        <f>IF(Eksplikatsioon!B647=0,"",Eksplikatsioon!B647)</f>
        <v/>
      </c>
      <c r="C646" s="23" t="str">
        <f>IF(Eksplikatsioon!C647=0,"",Eksplikatsioon!C647)</f>
        <v/>
      </c>
      <c r="D646" s="23" t="str">
        <f>IF(Eksplikatsioon!D647=0,"",Eksplikatsioon!D647)</f>
        <v/>
      </c>
      <c r="E646" s="59"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1" t="str">
        <f>IF(Eksplikatsioon!B648=0,"",Eksplikatsioon!B648)</f>
        <v/>
      </c>
      <c r="C647" s="23" t="str">
        <f>IF(Eksplikatsioon!C648=0,"",Eksplikatsioon!C648)</f>
        <v/>
      </c>
      <c r="D647" s="23" t="str">
        <f>IF(Eksplikatsioon!D648=0,"",Eksplikatsioon!D648)</f>
        <v/>
      </c>
      <c r="E647" s="59"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1" t="str">
        <f>IF(Eksplikatsioon!B649=0,"",Eksplikatsioon!B649)</f>
        <v/>
      </c>
      <c r="C648" s="23" t="str">
        <f>IF(Eksplikatsioon!C649=0,"",Eksplikatsioon!C649)</f>
        <v/>
      </c>
      <c r="D648" s="23" t="str">
        <f>IF(Eksplikatsioon!D649=0,"",Eksplikatsioon!D649)</f>
        <v/>
      </c>
      <c r="E648" s="59"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1" t="str">
        <f>IF(Eksplikatsioon!B650=0,"",Eksplikatsioon!B650)</f>
        <v/>
      </c>
      <c r="C649" s="23" t="str">
        <f>IF(Eksplikatsioon!C650=0,"",Eksplikatsioon!C650)</f>
        <v/>
      </c>
      <c r="D649" s="23" t="str">
        <f>IF(Eksplikatsioon!D650=0,"",Eksplikatsioon!D650)</f>
        <v/>
      </c>
      <c r="E649" s="59"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1" t="str">
        <f>IF(Eksplikatsioon!B651=0,"",Eksplikatsioon!B651)</f>
        <v/>
      </c>
      <c r="C650" s="23" t="str">
        <f>IF(Eksplikatsioon!C651=0,"",Eksplikatsioon!C651)</f>
        <v/>
      </c>
      <c r="D650" s="23" t="str">
        <f>IF(Eksplikatsioon!D651=0,"",Eksplikatsioon!D651)</f>
        <v/>
      </c>
      <c r="E650" s="59"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1" t="str">
        <f>IF(Eksplikatsioon!B652=0,"",Eksplikatsioon!B652)</f>
        <v/>
      </c>
      <c r="C651" s="23" t="str">
        <f>IF(Eksplikatsioon!C652=0,"",Eksplikatsioon!C652)</f>
        <v/>
      </c>
      <c r="D651" s="23" t="str">
        <f>IF(Eksplikatsioon!D652=0,"",Eksplikatsioon!D652)</f>
        <v/>
      </c>
      <c r="E651" s="59"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1" t="str">
        <f>IF(Eksplikatsioon!B653=0,"",Eksplikatsioon!B653)</f>
        <v/>
      </c>
      <c r="C652" s="23" t="str">
        <f>IF(Eksplikatsioon!C653=0,"",Eksplikatsioon!C653)</f>
        <v/>
      </c>
      <c r="D652" s="23" t="str">
        <f>IF(Eksplikatsioon!D653=0,"",Eksplikatsioon!D653)</f>
        <v/>
      </c>
      <c r="E652" s="59"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1" t="str">
        <f>IF(Eksplikatsioon!B654=0,"",Eksplikatsioon!B654)</f>
        <v/>
      </c>
      <c r="C653" s="23" t="str">
        <f>IF(Eksplikatsioon!C654=0,"",Eksplikatsioon!C654)</f>
        <v/>
      </c>
      <c r="D653" s="23" t="str">
        <f>IF(Eksplikatsioon!D654=0,"",Eksplikatsioon!D654)</f>
        <v/>
      </c>
      <c r="E653" s="59"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1" t="str">
        <f>IF(Eksplikatsioon!B655=0,"",Eksplikatsioon!B655)</f>
        <v/>
      </c>
      <c r="C654" s="23" t="str">
        <f>IF(Eksplikatsioon!C655=0,"",Eksplikatsioon!C655)</f>
        <v/>
      </c>
      <c r="D654" s="23" t="str">
        <f>IF(Eksplikatsioon!D655=0,"",Eksplikatsioon!D655)</f>
        <v/>
      </c>
      <c r="E654" s="59"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1" t="str">
        <f>IF(Eksplikatsioon!B656=0,"",Eksplikatsioon!B656)</f>
        <v/>
      </c>
      <c r="C655" s="23" t="str">
        <f>IF(Eksplikatsioon!C656=0,"",Eksplikatsioon!C656)</f>
        <v/>
      </c>
      <c r="D655" s="23" t="str">
        <f>IF(Eksplikatsioon!D656=0,"",Eksplikatsioon!D656)</f>
        <v/>
      </c>
      <c r="E655" s="59"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1" t="str">
        <f>IF(Eksplikatsioon!B657=0,"",Eksplikatsioon!B657)</f>
        <v/>
      </c>
      <c r="C656" s="23" t="str">
        <f>IF(Eksplikatsioon!C657=0,"",Eksplikatsioon!C657)</f>
        <v/>
      </c>
      <c r="D656" s="23" t="str">
        <f>IF(Eksplikatsioon!D657=0,"",Eksplikatsioon!D657)</f>
        <v/>
      </c>
      <c r="E656" s="59"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1" t="str">
        <f>IF(Eksplikatsioon!B658=0,"",Eksplikatsioon!B658)</f>
        <v/>
      </c>
      <c r="C657" s="23" t="str">
        <f>IF(Eksplikatsioon!C658=0,"",Eksplikatsioon!C658)</f>
        <v/>
      </c>
      <c r="D657" s="23" t="str">
        <f>IF(Eksplikatsioon!D658=0,"",Eksplikatsioon!D658)</f>
        <v/>
      </c>
      <c r="E657" s="59"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1" t="str">
        <f>IF(Eksplikatsioon!B659=0,"",Eksplikatsioon!B659)</f>
        <v/>
      </c>
      <c r="C658" s="23" t="str">
        <f>IF(Eksplikatsioon!C659=0,"",Eksplikatsioon!C659)</f>
        <v/>
      </c>
      <c r="D658" s="23" t="str">
        <f>IF(Eksplikatsioon!D659=0,"",Eksplikatsioon!D659)</f>
        <v/>
      </c>
      <c r="E658" s="59"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1" t="str">
        <f>IF(Eksplikatsioon!B660=0,"",Eksplikatsioon!B660)</f>
        <v/>
      </c>
      <c r="C659" s="23" t="str">
        <f>IF(Eksplikatsioon!C660=0,"",Eksplikatsioon!C660)</f>
        <v/>
      </c>
      <c r="D659" s="23" t="str">
        <f>IF(Eksplikatsioon!D660=0,"",Eksplikatsioon!D660)</f>
        <v/>
      </c>
      <c r="E659" s="59"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1" t="str">
        <f>IF(Eksplikatsioon!B661=0,"",Eksplikatsioon!B661)</f>
        <v/>
      </c>
      <c r="C660" s="23" t="str">
        <f>IF(Eksplikatsioon!C661=0,"",Eksplikatsioon!C661)</f>
        <v/>
      </c>
      <c r="D660" s="23" t="str">
        <f>IF(Eksplikatsioon!D661=0,"",Eksplikatsioon!D661)</f>
        <v/>
      </c>
      <c r="E660" s="59"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1" t="str">
        <f>IF(Eksplikatsioon!B662=0,"",Eksplikatsioon!B662)</f>
        <v/>
      </c>
      <c r="C661" s="23" t="str">
        <f>IF(Eksplikatsioon!C662=0,"",Eksplikatsioon!C662)</f>
        <v/>
      </c>
      <c r="D661" s="23" t="str">
        <f>IF(Eksplikatsioon!D662=0,"",Eksplikatsioon!D662)</f>
        <v/>
      </c>
      <c r="E661" s="59"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1" t="str">
        <f>IF(Eksplikatsioon!B663=0,"",Eksplikatsioon!B663)</f>
        <v/>
      </c>
      <c r="C662" s="23" t="str">
        <f>IF(Eksplikatsioon!C663=0,"",Eksplikatsioon!C663)</f>
        <v/>
      </c>
      <c r="D662" s="23" t="str">
        <f>IF(Eksplikatsioon!D663=0,"",Eksplikatsioon!D663)</f>
        <v/>
      </c>
      <c r="E662" s="59"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1" t="str">
        <f>IF(Eksplikatsioon!B664=0,"",Eksplikatsioon!B664)</f>
        <v/>
      </c>
      <c r="C663" s="23" t="str">
        <f>IF(Eksplikatsioon!C664=0,"",Eksplikatsioon!C664)</f>
        <v/>
      </c>
      <c r="D663" s="23" t="str">
        <f>IF(Eksplikatsioon!D664=0,"",Eksplikatsioon!D664)</f>
        <v/>
      </c>
      <c r="E663" s="59"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1" t="str">
        <f>IF(Eksplikatsioon!B665=0,"",Eksplikatsioon!B665)</f>
        <v/>
      </c>
      <c r="C664" s="23" t="str">
        <f>IF(Eksplikatsioon!C665=0,"",Eksplikatsioon!C665)</f>
        <v/>
      </c>
      <c r="D664" s="23" t="str">
        <f>IF(Eksplikatsioon!D665=0,"",Eksplikatsioon!D665)</f>
        <v/>
      </c>
      <c r="E664" s="59"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1" t="str">
        <f>IF(Eksplikatsioon!B666=0,"",Eksplikatsioon!B666)</f>
        <v/>
      </c>
      <c r="C665" s="23" t="str">
        <f>IF(Eksplikatsioon!C666=0,"",Eksplikatsioon!C666)</f>
        <v/>
      </c>
      <c r="D665" s="23" t="str">
        <f>IF(Eksplikatsioon!D666=0,"",Eksplikatsioon!D666)</f>
        <v/>
      </c>
      <c r="E665" s="59"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1" t="str">
        <f>IF(Eksplikatsioon!B667=0,"",Eksplikatsioon!B667)</f>
        <v/>
      </c>
      <c r="C666" s="23" t="str">
        <f>IF(Eksplikatsioon!C667=0,"",Eksplikatsioon!C667)</f>
        <v/>
      </c>
      <c r="D666" s="23" t="str">
        <f>IF(Eksplikatsioon!D667=0,"",Eksplikatsioon!D667)</f>
        <v/>
      </c>
      <c r="E666" s="59"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1" t="str">
        <f>IF(Eksplikatsioon!B668=0,"",Eksplikatsioon!B668)</f>
        <v/>
      </c>
      <c r="C667" s="23" t="str">
        <f>IF(Eksplikatsioon!C668=0,"",Eksplikatsioon!C668)</f>
        <v/>
      </c>
      <c r="D667" s="23" t="str">
        <f>IF(Eksplikatsioon!D668=0,"",Eksplikatsioon!D668)</f>
        <v/>
      </c>
      <c r="E667" s="59"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1" t="str">
        <f>IF(Eksplikatsioon!B669=0,"",Eksplikatsioon!B669)</f>
        <v/>
      </c>
      <c r="C668" s="23" t="str">
        <f>IF(Eksplikatsioon!C669=0,"",Eksplikatsioon!C669)</f>
        <v/>
      </c>
      <c r="D668" s="23" t="str">
        <f>IF(Eksplikatsioon!D669=0,"",Eksplikatsioon!D669)</f>
        <v/>
      </c>
      <c r="E668" s="59"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1" t="str">
        <f>IF(Eksplikatsioon!B670=0,"",Eksplikatsioon!B670)</f>
        <v/>
      </c>
      <c r="C669" s="23" t="str">
        <f>IF(Eksplikatsioon!C670=0,"",Eksplikatsioon!C670)</f>
        <v/>
      </c>
      <c r="D669" s="23" t="str">
        <f>IF(Eksplikatsioon!D670=0,"",Eksplikatsioon!D670)</f>
        <v/>
      </c>
      <c r="E669" s="59"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1" t="str">
        <f>IF(Eksplikatsioon!B671=0,"",Eksplikatsioon!B671)</f>
        <v/>
      </c>
      <c r="C670" s="23" t="str">
        <f>IF(Eksplikatsioon!C671=0,"",Eksplikatsioon!C671)</f>
        <v/>
      </c>
      <c r="D670" s="23" t="str">
        <f>IF(Eksplikatsioon!D671=0,"",Eksplikatsioon!D671)</f>
        <v/>
      </c>
      <c r="E670" s="59"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1" t="str">
        <f>IF(Eksplikatsioon!B672=0,"",Eksplikatsioon!B672)</f>
        <v/>
      </c>
      <c r="C671" s="23" t="str">
        <f>IF(Eksplikatsioon!C672=0,"",Eksplikatsioon!C672)</f>
        <v/>
      </c>
      <c r="D671" s="23" t="str">
        <f>IF(Eksplikatsioon!D672=0,"",Eksplikatsioon!D672)</f>
        <v/>
      </c>
      <c r="E671" s="59"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1" t="str">
        <f>IF(Eksplikatsioon!B673=0,"",Eksplikatsioon!B673)</f>
        <v/>
      </c>
      <c r="C672" s="23" t="str">
        <f>IF(Eksplikatsioon!C673=0,"",Eksplikatsioon!C673)</f>
        <v/>
      </c>
      <c r="D672" s="23" t="str">
        <f>IF(Eksplikatsioon!D673=0,"",Eksplikatsioon!D673)</f>
        <v/>
      </c>
      <c r="E672" s="59"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1" t="str">
        <f>IF(Eksplikatsioon!B674=0,"",Eksplikatsioon!B674)</f>
        <v/>
      </c>
      <c r="C673" s="23" t="str">
        <f>IF(Eksplikatsioon!C674=0,"",Eksplikatsioon!C674)</f>
        <v/>
      </c>
      <c r="D673" s="23" t="str">
        <f>IF(Eksplikatsioon!D674=0,"",Eksplikatsioon!D674)</f>
        <v/>
      </c>
      <c r="E673" s="59"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1" t="str">
        <f>IF(Eksplikatsioon!B675=0,"",Eksplikatsioon!B675)</f>
        <v/>
      </c>
      <c r="C674" s="23" t="str">
        <f>IF(Eksplikatsioon!C675=0,"",Eksplikatsioon!C675)</f>
        <v/>
      </c>
      <c r="D674" s="23" t="str">
        <f>IF(Eksplikatsioon!D675=0,"",Eksplikatsioon!D675)</f>
        <v/>
      </c>
      <c r="E674" s="59"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1" t="str">
        <f>IF(Eksplikatsioon!B676=0,"",Eksplikatsioon!B676)</f>
        <v/>
      </c>
      <c r="C675" s="23" t="str">
        <f>IF(Eksplikatsioon!C676=0,"",Eksplikatsioon!C676)</f>
        <v/>
      </c>
      <c r="D675" s="23" t="str">
        <f>IF(Eksplikatsioon!D676=0,"",Eksplikatsioon!D676)</f>
        <v/>
      </c>
      <c r="E675" s="59"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1" t="str">
        <f>IF(Eksplikatsioon!B677=0,"",Eksplikatsioon!B677)</f>
        <v/>
      </c>
      <c r="C676" s="23" t="str">
        <f>IF(Eksplikatsioon!C677=0,"",Eksplikatsioon!C677)</f>
        <v/>
      </c>
      <c r="D676" s="23" t="str">
        <f>IF(Eksplikatsioon!D677=0,"",Eksplikatsioon!D677)</f>
        <v/>
      </c>
      <c r="E676" s="59"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1" t="str">
        <f>IF(Eksplikatsioon!B678=0,"",Eksplikatsioon!B678)</f>
        <v/>
      </c>
      <c r="C677" s="23" t="str">
        <f>IF(Eksplikatsioon!C678=0,"",Eksplikatsioon!C678)</f>
        <v/>
      </c>
      <c r="D677" s="23" t="str">
        <f>IF(Eksplikatsioon!D678=0,"",Eksplikatsioon!D678)</f>
        <v/>
      </c>
      <c r="E677" s="59"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1" t="str">
        <f>IF(Eksplikatsioon!B679=0,"",Eksplikatsioon!B679)</f>
        <v/>
      </c>
      <c r="C678" s="23" t="str">
        <f>IF(Eksplikatsioon!C679=0,"",Eksplikatsioon!C679)</f>
        <v/>
      </c>
      <c r="D678" s="23" t="str">
        <f>IF(Eksplikatsioon!D679=0,"",Eksplikatsioon!D679)</f>
        <v/>
      </c>
      <c r="E678" s="59"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1" t="str">
        <f>IF(Eksplikatsioon!B680=0,"",Eksplikatsioon!B680)</f>
        <v/>
      </c>
      <c r="C679" s="23" t="str">
        <f>IF(Eksplikatsioon!C680=0,"",Eksplikatsioon!C680)</f>
        <v/>
      </c>
      <c r="D679" s="23" t="str">
        <f>IF(Eksplikatsioon!D680=0,"",Eksplikatsioon!D680)</f>
        <v/>
      </c>
      <c r="E679" s="59"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1" t="str">
        <f>IF(Eksplikatsioon!B681=0,"",Eksplikatsioon!B681)</f>
        <v/>
      </c>
      <c r="C680" s="23" t="str">
        <f>IF(Eksplikatsioon!C681=0,"",Eksplikatsioon!C681)</f>
        <v/>
      </c>
      <c r="D680" s="23" t="str">
        <f>IF(Eksplikatsioon!D681=0,"",Eksplikatsioon!D681)</f>
        <v/>
      </c>
      <c r="E680" s="59"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1" t="str">
        <f>IF(Eksplikatsioon!B682=0,"",Eksplikatsioon!B682)</f>
        <v/>
      </c>
      <c r="C681" s="23" t="str">
        <f>IF(Eksplikatsioon!C682=0,"",Eksplikatsioon!C682)</f>
        <v/>
      </c>
      <c r="D681" s="23" t="str">
        <f>IF(Eksplikatsioon!D682=0,"",Eksplikatsioon!D682)</f>
        <v/>
      </c>
      <c r="E681" s="59"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1" t="str">
        <f>IF(Eksplikatsioon!B683=0,"",Eksplikatsioon!B683)</f>
        <v/>
      </c>
      <c r="C682" s="23" t="str">
        <f>IF(Eksplikatsioon!C683=0,"",Eksplikatsioon!C683)</f>
        <v/>
      </c>
      <c r="D682" s="23" t="str">
        <f>IF(Eksplikatsioon!D683=0,"",Eksplikatsioon!D683)</f>
        <v/>
      </c>
      <c r="E682" s="59"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1" t="str">
        <f>IF(Eksplikatsioon!B684=0,"",Eksplikatsioon!B684)</f>
        <v/>
      </c>
      <c r="C683" s="23" t="str">
        <f>IF(Eksplikatsioon!C684=0,"",Eksplikatsioon!C684)</f>
        <v/>
      </c>
      <c r="D683" s="23" t="str">
        <f>IF(Eksplikatsioon!D684=0,"",Eksplikatsioon!D684)</f>
        <v/>
      </c>
      <c r="E683" s="59"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1" t="str">
        <f>IF(Eksplikatsioon!B685=0,"",Eksplikatsioon!B685)</f>
        <v/>
      </c>
      <c r="C684" s="23" t="str">
        <f>IF(Eksplikatsioon!C685=0,"",Eksplikatsioon!C685)</f>
        <v/>
      </c>
      <c r="D684" s="23" t="str">
        <f>IF(Eksplikatsioon!D685=0,"",Eksplikatsioon!D685)</f>
        <v/>
      </c>
      <c r="E684" s="59"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1" t="str">
        <f>IF(Eksplikatsioon!B686=0,"",Eksplikatsioon!B686)</f>
        <v/>
      </c>
      <c r="C685" s="23" t="str">
        <f>IF(Eksplikatsioon!C686=0,"",Eksplikatsioon!C686)</f>
        <v/>
      </c>
      <c r="D685" s="23" t="str">
        <f>IF(Eksplikatsioon!D686=0,"",Eksplikatsioon!D686)</f>
        <v/>
      </c>
      <c r="E685" s="59"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1" t="str">
        <f>IF(Eksplikatsioon!B687=0,"",Eksplikatsioon!B687)</f>
        <v/>
      </c>
      <c r="C686" s="23" t="str">
        <f>IF(Eksplikatsioon!C687=0,"",Eksplikatsioon!C687)</f>
        <v/>
      </c>
      <c r="D686" s="23" t="str">
        <f>IF(Eksplikatsioon!D687=0,"",Eksplikatsioon!D687)</f>
        <v/>
      </c>
      <c r="E686" s="59"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1" t="str">
        <f>IF(Eksplikatsioon!B688=0,"",Eksplikatsioon!B688)</f>
        <v/>
      </c>
      <c r="C687" s="23" t="str">
        <f>IF(Eksplikatsioon!C688=0,"",Eksplikatsioon!C688)</f>
        <v/>
      </c>
      <c r="D687" s="23" t="str">
        <f>IF(Eksplikatsioon!D688=0,"",Eksplikatsioon!D688)</f>
        <v/>
      </c>
      <c r="E687" s="59"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1" t="str">
        <f>IF(Eksplikatsioon!B689=0,"",Eksplikatsioon!B689)</f>
        <v/>
      </c>
      <c r="C688" s="23" t="str">
        <f>IF(Eksplikatsioon!C689=0,"",Eksplikatsioon!C689)</f>
        <v/>
      </c>
      <c r="D688" s="23" t="str">
        <f>IF(Eksplikatsioon!D689=0,"",Eksplikatsioon!D689)</f>
        <v/>
      </c>
      <c r="E688" s="59"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1" t="str">
        <f>IF(Eksplikatsioon!B690=0,"",Eksplikatsioon!B690)</f>
        <v/>
      </c>
      <c r="C689" s="23" t="str">
        <f>IF(Eksplikatsioon!C690=0,"",Eksplikatsioon!C690)</f>
        <v/>
      </c>
      <c r="D689" s="23" t="str">
        <f>IF(Eksplikatsioon!D690=0,"",Eksplikatsioon!D690)</f>
        <v/>
      </c>
      <c r="E689" s="59"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1" t="str">
        <f>IF(Eksplikatsioon!B691=0,"",Eksplikatsioon!B691)</f>
        <v/>
      </c>
      <c r="C690" s="23" t="str">
        <f>IF(Eksplikatsioon!C691=0,"",Eksplikatsioon!C691)</f>
        <v/>
      </c>
      <c r="D690" s="23" t="str">
        <f>IF(Eksplikatsioon!D691=0,"",Eksplikatsioon!D691)</f>
        <v/>
      </c>
      <c r="E690" s="59"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1" t="str">
        <f>IF(Eksplikatsioon!B692=0,"",Eksplikatsioon!B692)</f>
        <v/>
      </c>
      <c r="C691" s="23" t="str">
        <f>IF(Eksplikatsioon!C692=0,"",Eksplikatsioon!C692)</f>
        <v/>
      </c>
      <c r="D691" s="23" t="str">
        <f>IF(Eksplikatsioon!D692=0,"",Eksplikatsioon!D692)</f>
        <v/>
      </c>
      <c r="E691" s="59"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1" t="str">
        <f>IF(Eksplikatsioon!B693=0,"",Eksplikatsioon!B693)</f>
        <v/>
      </c>
      <c r="C692" s="23" t="str">
        <f>IF(Eksplikatsioon!C693=0,"",Eksplikatsioon!C693)</f>
        <v/>
      </c>
      <c r="D692" s="23" t="str">
        <f>IF(Eksplikatsioon!D693=0,"",Eksplikatsioon!D693)</f>
        <v/>
      </c>
      <c r="E692" s="59"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1" t="str">
        <f>IF(Eksplikatsioon!B694=0,"",Eksplikatsioon!B694)</f>
        <v/>
      </c>
      <c r="C693" s="23" t="str">
        <f>IF(Eksplikatsioon!C694=0,"",Eksplikatsioon!C694)</f>
        <v/>
      </c>
      <c r="D693" s="23" t="str">
        <f>IF(Eksplikatsioon!D694=0,"",Eksplikatsioon!D694)</f>
        <v/>
      </c>
      <c r="E693" s="59"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1" t="str">
        <f>IF(Eksplikatsioon!B695=0,"",Eksplikatsioon!B695)</f>
        <v/>
      </c>
      <c r="C694" s="23" t="str">
        <f>IF(Eksplikatsioon!C695=0,"",Eksplikatsioon!C695)</f>
        <v/>
      </c>
      <c r="D694" s="23" t="str">
        <f>IF(Eksplikatsioon!D695=0,"",Eksplikatsioon!D695)</f>
        <v/>
      </c>
      <c r="E694" s="59"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1" t="str">
        <f>IF(Eksplikatsioon!B696=0,"",Eksplikatsioon!B696)</f>
        <v/>
      </c>
      <c r="C695" s="23" t="str">
        <f>IF(Eksplikatsioon!C696=0,"",Eksplikatsioon!C696)</f>
        <v/>
      </c>
      <c r="D695" s="23" t="str">
        <f>IF(Eksplikatsioon!D696=0,"",Eksplikatsioon!D696)</f>
        <v/>
      </c>
      <c r="E695" s="59"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1" t="str">
        <f>IF(Eksplikatsioon!B697=0,"",Eksplikatsioon!B697)</f>
        <v/>
      </c>
      <c r="C696" s="23" t="str">
        <f>IF(Eksplikatsioon!C697=0,"",Eksplikatsioon!C697)</f>
        <v/>
      </c>
      <c r="D696" s="23" t="str">
        <f>IF(Eksplikatsioon!D697=0,"",Eksplikatsioon!D697)</f>
        <v/>
      </c>
      <c r="E696" s="59"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1" t="str">
        <f>IF(Eksplikatsioon!B698=0,"",Eksplikatsioon!B698)</f>
        <v/>
      </c>
      <c r="C697" s="23" t="str">
        <f>IF(Eksplikatsioon!C698=0,"",Eksplikatsioon!C698)</f>
        <v/>
      </c>
      <c r="D697" s="23" t="str">
        <f>IF(Eksplikatsioon!D698=0,"",Eksplikatsioon!D698)</f>
        <v/>
      </c>
      <c r="E697" s="59"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1" t="str">
        <f>IF(Eksplikatsioon!B699=0,"",Eksplikatsioon!B699)</f>
        <v/>
      </c>
      <c r="C698" s="23" t="str">
        <f>IF(Eksplikatsioon!C699=0,"",Eksplikatsioon!C699)</f>
        <v/>
      </c>
      <c r="D698" s="23" t="str">
        <f>IF(Eksplikatsioon!D699=0,"",Eksplikatsioon!D699)</f>
        <v/>
      </c>
      <c r="E698" s="59"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1" t="str">
        <f>IF(Eksplikatsioon!B700=0,"",Eksplikatsioon!B700)</f>
        <v/>
      </c>
      <c r="C699" s="23" t="str">
        <f>IF(Eksplikatsioon!C700=0,"",Eksplikatsioon!C700)</f>
        <v/>
      </c>
      <c r="D699" s="23" t="str">
        <f>IF(Eksplikatsioon!D700=0,"",Eksplikatsioon!D700)</f>
        <v/>
      </c>
      <c r="E699" s="59"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1" t="str">
        <f>IF(Eksplikatsioon!B701=0,"",Eksplikatsioon!B701)</f>
        <v/>
      </c>
      <c r="C700" s="23" t="str">
        <f>IF(Eksplikatsioon!C701=0,"",Eksplikatsioon!C701)</f>
        <v/>
      </c>
      <c r="D700" s="23" t="str">
        <f>IF(Eksplikatsioon!D701=0,"",Eksplikatsioon!D701)</f>
        <v/>
      </c>
      <c r="E700" s="59"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1" t="str">
        <f>IF(Eksplikatsioon!B702=0,"",Eksplikatsioon!B702)</f>
        <v/>
      </c>
      <c r="C701" s="23" t="str">
        <f>IF(Eksplikatsioon!C702=0,"",Eksplikatsioon!C702)</f>
        <v/>
      </c>
      <c r="D701" s="23" t="str">
        <f>IF(Eksplikatsioon!D702=0,"",Eksplikatsioon!D702)</f>
        <v/>
      </c>
      <c r="E701" s="59"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1" t="str">
        <f>IF(Eksplikatsioon!B703=0,"",Eksplikatsioon!B703)</f>
        <v/>
      </c>
      <c r="C702" s="23" t="str">
        <f>IF(Eksplikatsioon!C703=0,"",Eksplikatsioon!C703)</f>
        <v/>
      </c>
      <c r="D702" s="23" t="str">
        <f>IF(Eksplikatsioon!D703=0,"",Eksplikatsioon!D703)</f>
        <v/>
      </c>
      <c r="E702" s="59"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1" t="str">
        <f>IF(Eksplikatsioon!B704=0,"",Eksplikatsioon!B704)</f>
        <v/>
      </c>
      <c r="C703" s="23" t="str">
        <f>IF(Eksplikatsioon!C704=0,"",Eksplikatsioon!C704)</f>
        <v/>
      </c>
      <c r="D703" s="23" t="str">
        <f>IF(Eksplikatsioon!D704=0,"",Eksplikatsioon!D704)</f>
        <v/>
      </c>
      <c r="E703" s="59"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1" t="str">
        <f>IF(Eksplikatsioon!B705=0,"",Eksplikatsioon!B705)</f>
        <v/>
      </c>
      <c r="C704" s="23" t="str">
        <f>IF(Eksplikatsioon!C705=0,"",Eksplikatsioon!C705)</f>
        <v/>
      </c>
      <c r="D704" s="23" t="str">
        <f>IF(Eksplikatsioon!D705=0,"",Eksplikatsioon!D705)</f>
        <v/>
      </c>
      <c r="E704" s="59"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1" t="str">
        <f>IF(Eksplikatsioon!B706=0,"",Eksplikatsioon!B706)</f>
        <v/>
      </c>
      <c r="C705" s="23" t="str">
        <f>IF(Eksplikatsioon!C706=0,"",Eksplikatsioon!C706)</f>
        <v/>
      </c>
      <c r="D705" s="23" t="str">
        <f>IF(Eksplikatsioon!D706=0,"",Eksplikatsioon!D706)</f>
        <v/>
      </c>
      <c r="E705" s="59"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1" t="str">
        <f>IF(Eksplikatsioon!B707=0,"",Eksplikatsioon!B707)</f>
        <v/>
      </c>
      <c r="C706" s="23" t="str">
        <f>IF(Eksplikatsioon!C707=0,"",Eksplikatsioon!C707)</f>
        <v/>
      </c>
      <c r="D706" s="23" t="str">
        <f>IF(Eksplikatsioon!D707=0,"",Eksplikatsioon!D707)</f>
        <v/>
      </c>
      <c r="E706" s="59"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1" t="str">
        <f>IF(Eksplikatsioon!B708=0,"",Eksplikatsioon!B708)</f>
        <v/>
      </c>
      <c r="C707" s="23" t="str">
        <f>IF(Eksplikatsioon!C708=0,"",Eksplikatsioon!C708)</f>
        <v/>
      </c>
      <c r="D707" s="23" t="str">
        <f>IF(Eksplikatsioon!D708=0,"",Eksplikatsioon!D708)</f>
        <v/>
      </c>
      <c r="E707" s="59"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1" t="str">
        <f>IF(Eksplikatsioon!B709=0,"",Eksplikatsioon!B709)</f>
        <v/>
      </c>
      <c r="C708" s="23" t="str">
        <f>IF(Eksplikatsioon!C709=0,"",Eksplikatsioon!C709)</f>
        <v/>
      </c>
      <c r="D708" s="23" t="str">
        <f>IF(Eksplikatsioon!D709=0,"",Eksplikatsioon!D709)</f>
        <v/>
      </c>
      <c r="E708" s="59"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1" t="str">
        <f>IF(Eksplikatsioon!B710=0,"",Eksplikatsioon!B710)</f>
        <v/>
      </c>
      <c r="C709" s="23" t="str">
        <f>IF(Eksplikatsioon!C710=0,"",Eksplikatsioon!C710)</f>
        <v/>
      </c>
      <c r="D709" s="23" t="str">
        <f>IF(Eksplikatsioon!D710=0,"",Eksplikatsioon!D710)</f>
        <v/>
      </c>
      <c r="E709" s="59"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1" t="str">
        <f>IF(Eksplikatsioon!B711=0,"",Eksplikatsioon!B711)</f>
        <v/>
      </c>
      <c r="C710" s="23" t="str">
        <f>IF(Eksplikatsioon!C711=0,"",Eksplikatsioon!C711)</f>
        <v/>
      </c>
      <c r="D710" s="23" t="str">
        <f>IF(Eksplikatsioon!D711=0,"",Eksplikatsioon!D711)</f>
        <v/>
      </c>
      <c r="E710" s="59"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1" t="str">
        <f>IF(Eksplikatsioon!B712=0,"",Eksplikatsioon!B712)</f>
        <v/>
      </c>
      <c r="C711" s="23" t="str">
        <f>IF(Eksplikatsioon!C712=0,"",Eksplikatsioon!C712)</f>
        <v/>
      </c>
      <c r="D711" s="23" t="str">
        <f>IF(Eksplikatsioon!D712=0,"",Eksplikatsioon!D712)</f>
        <v/>
      </c>
      <c r="E711" s="59"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1" t="str">
        <f>IF(Eksplikatsioon!B713=0,"",Eksplikatsioon!B713)</f>
        <v/>
      </c>
      <c r="C712" s="23" t="str">
        <f>IF(Eksplikatsioon!C713=0,"",Eksplikatsioon!C713)</f>
        <v/>
      </c>
      <c r="D712" s="23" t="str">
        <f>IF(Eksplikatsioon!D713=0,"",Eksplikatsioon!D713)</f>
        <v/>
      </c>
      <c r="E712" s="59"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1" t="str">
        <f>IF(Eksplikatsioon!B714=0,"",Eksplikatsioon!B714)</f>
        <v/>
      </c>
      <c r="C713" s="23" t="str">
        <f>IF(Eksplikatsioon!C714=0,"",Eksplikatsioon!C714)</f>
        <v/>
      </c>
      <c r="D713" s="23" t="str">
        <f>IF(Eksplikatsioon!D714=0,"",Eksplikatsioon!D714)</f>
        <v/>
      </c>
      <c r="E713" s="59"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1" t="str">
        <f>IF(Eksplikatsioon!B715=0,"",Eksplikatsioon!B715)</f>
        <v/>
      </c>
      <c r="C714" s="23" t="str">
        <f>IF(Eksplikatsioon!C715=0,"",Eksplikatsioon!C715)</f>
        <v/>
      </c>
      <c r="D714" s="23" t="str">
        <f>IF(Eksplikatsioon!D715=0,"",Eksplikatsioon!D715)</f>
        <v/>
      </c>
      <c r="E714" s="59"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1" t="str">
        <f>IF(Eksplikatsioon!B716=0,"",Eksplikatsioon!B716)</f>
        <v/>
      </c>
      <c r="C715" s="23" t="str">
        <f>IF(Eksplikatsioon!C716=0,"",Eksplikatsioon!C716)</f>
        <v/>
      </c>
      <c r="D715" s="23" t="str">
        <f>IF(Eksplikatsioon!D716=0,"",Eksplikatsioon!D716)</f>
        <v/>
      </c>
      <c r="E715" s="59"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1" t="str">
        <f>IF(Eksplikatsioon!B717=0,"",Eksplikatsioon!B717)</f>
        <v/>
      </c>
      <c r="C716" s="23" t="str">
        <f>IF(Eksplikatsioon!C717=0,"",Eksplikatsioon!C717)</f>
        <v/>
      </c>
      <c r="D716" s="23" t="str">
        <f>IF(Eksplikatsioon!D717=0,"",Eksplikatsioon!D717)</f>
        <v/>
      </c>
      <c r="E716" s="59"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1" t="str">
        <f>IF(Eksplikatsioon!B718=0,"",Eksplikatsioon!B718)</f>
        <v/>
      </c>
      <c r="C717" s="23" t="str">
        <f>IF(Eksplikatsioon!C718=0,"",Eksplikatsioon!C718)</f>
        <v/>
      </c>
      <c r="D717" s="23" t="str">
        <f>IF(Eksplikatsioon!D718=0,"",Eksplikatsioon!D718)</f>
        <v/>
      </c>
      <c r="E717" s="59"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1" t="str">
        <f>IF(Eksplikatsioon!B719=0,"",Eksplikatsioon!B719)</f>
        <v/>
      </c>
      <c r="C718" s="23" t="str">
        <f>IF(Eksplikatsioon!C719=0,"",Eksplikatsioon!C719)</f>
        <v/>
      </c>
      <c r="D718" s="23" t="str">
        <f>IF(Eksplikatsioon!D719=0,"",Eksplikatsioon!D719)</f>
        <v/>
      </c>
      <c r="E718" s="59"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1" t="str">
        <f>IF(Eksplikatsioon!B720=0,"",Eksplikatsioon!B720)</f>
        <v/>
      </c>
      <c r="C719" s="23" t="str">
        <f>IF(Eksplikatsioon!C720=0,"",Eksplikatsioon!C720)</f>
        <v/>
      </c>
      <c r="D719" s="23" t="str">
        <f>IF(Eksplikatsioon!D720=0,"",Eksplikatsioon!D720)</f>
        <v/>
      </c>
      <c r="E719" s="59"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1" t="str">
        <f>IF(Eksplikatsioon!B721=0,"",Eksplikatsioon!B721)</f>
        <v/>
      </c>
      <c r="C720" s="23" t="str">
        <f>IF(Eksplikatsioon!C721=0,"",Eksplikatsioon!C721)</f>
        <v/>
      </c>
      <c r="D720" s="23" t="str">
        <f>IF(Eksplikatsioon!D721=0,"",Eksplikatsioon!D721)</f>
        <v/>
      </c>
      <c r="E720" s="59"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1" t="str">
        <f>IF(Eksplikatsioon!B722=0,"",Eksplikatsioon!B722)</f>
        <v/>
      </c>
      <c r="C721" s="23" t="str">
        <f>IF(Eksplikatsioon!C722=0,"",Eksplikatsioon!C722)</f>
        <v/>
      </c>
      <c r="D721" s="23" t="str">
        <f>IF(Eksplikatsioon!D722=0,"",Eksplikatsioon!D722)</f>
        <v/>
      </c>
      <c r="E721" s="59"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1" t="str">
        <f>IF(Eksplikatsioon!B723=0,"",Eksplikatsioon!B723)</f>
        <v/>
      </c>
      <c r="C722" s="23" t="str">
        <f>IF(Eksplikatsioon!C723=0,"",Eksplikatsioon!C723)</f>
        <v/>
      </c>
      <c r="D722" s="23" t="str">
        <f>IF(Eksplikatsioon!D723=0,"",Eksplikatsioon!D723)</f>
        <v/>
      </c>
      <c r="E722" s="59"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1" t="str">
        <f>IF(Eksplikatsioon!B724=0,"",Eksplikatsioon!B724)</f>
        <v/>
      </c>
      <c r="C723" s="23" t="str">
        <f>IF(Eksplikatsioon!C724=0,"",Eksplikatsioon!C724)</f>
        <v/>
      </c>
      <c r="D723" s="23" t="str">
        <f>IF(Eksplikatsioon!D724=0,"",Eksplikatsioon!D724)</f>
        <v/>
      </c>
      <c r="E723" s="59"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1" t="str">
        <f>IF(Eksplikatsioon!B725=0,"",Eksplikatsioon!B725)</f>
        <v/>
      </c>
      <c r="C724" s="23" t="str">
        <f>IF(Eksplikatsioon!C725=0,"",Eksplikatsioon!C725)</f>
        <v/>
      </c>
      <c r="D724" s="23" t="str">
        <f>IF(Eksplikatsioon!D725=0,"",Eksplikatsioon!D725)</f>
        <v/>
      </c>
      <c r="E724" s="59"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1" t="str">
        <f>IF(Eksplikatsioon!B726=0,"",Eksplikatsioon!B726)</f>
        <v/>
      </c>
      <c r="C725" s="23" t="str">
        <f>IF(Eksplikatsioon!C726=0,"",Eksplikatsioon!C726)</f>
        <v/>
      </c>
      <c r="D725" s="23" t="str">
        <f>IF(Eksplikatsioon!D726=0,"",Eksplikatsioon!D726)</f>
        <v/>
      </c>
      <c r="E725" s="59"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1" t="str">
        <f>IF(Eksplikatsioon!B727=0,"",Eksplikatsioon!B727)</f>
        <v/>
      </c>
      <c r="C726" s="23" t="str">
        <f>IF(Eksplikatsioon!C727=0,"",Eksplikatsioon!C727)</f>
        <v/>
      </c>
      <c r="D726" s="23" t="str">
        <f>IF(Eksplikatsioon!D727=0,"",Eksplikatsioon!D727)</f>
        <v/>
      </c>
      <c r="E726" s="59"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1" t="str">
        <f>IF(Eksplikatsioon!B728=0,"",Eksplikatsioon!B728)</f>
        <v/>
      </c>
      <c r="C727" s="23" t="str">
        <f>IF(Eksplikatsioon!C728=0,"",Eksplikatsioon!C728)</f>
        <v/>
      </c>
      <c r="D727" s="23" t="str">
        <f>IF(Eksplikatsioon!D728=0,"",Eksplikatsioon!D728)</f>
        <v/>
      </c>
      <c r="E727" s="59"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1" t="str">
        <f>IF(Eksplikatsioon!B729=0,"",Eksplikatsioon!B729)</f>
        <v/>
      </c>
      <c r="C728" s="23" t="str">
        <f>IF(Eksplikatsioon!C729=0,"",Eksplikatsioon!C729)</f>
        <v/>
      </c>
      <c r="D728" s="23" t="str">
        <f>IF(Eksplikatsioon!D729=0,"",Eksplikatsioon!D729)</f>
        <v/>
      </c>
      <c r="E728" s="59"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1" t="str">
        <f>IF(Eksplikatsioon!B730=0,"",Eksplikatsioon!B730)</f>
        <v/>
      </c>
      <c r="C729" s="23" t="str">
        <f>IF(Eksplikatsioon!C730=0,"",Eksplikatsioon!C730)</f>
        <v/>
      </c>
      <c r="D729" s="23" t="str">
        <f>IF(Eksplikatsioon!D730=0,"",Eksplikatsioon!D730)</f>
        <v/>
      </c>
      <c r="E729" s="59"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1" t="str">
        <f>IF(Eksplikatsioon!B731=0,"",Eksplikatsioon!B731)</f>
        <v/>
      </c>
      <c r="C730" s="23" t="str">
        <f>IF(Eksplikatsioon!C731=0,"",Eksplikatsioon!C731)</f>
        <v/>
      </c>
      <c r="D730" s="23" t="str">
        <f>IF(Eksplikatsioon!D731=0,"",Eksplikatsioon!D731)</f>
        <v/>
      </c>
      <c r="E730" s="59"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1" t="str">
        <f>IF(Eksplikatsioon!B732=0,"",Eksplikatsioon!B732)</f>
        <v/>
      </c>
      <c r="C731" s="23" t="str">
        <f>IF(Eksplikatsioon!C732=0,"",Eksplikatsioon!C732)</f>
        <v/>
      </c>
      <c r="D731" s="23" t="str">
        <f>IF(Eksplikatsioon!D732=0,"",Eksplikatsioon!D732)</f>
        <v/>
      </c>
      <c r="E731" s="59"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1" t="str">
        <f>IF(Eksplikatsioon!B733=0,"",Eksplikatsioon!B733)</f>
        <v/>
      </c>
      <c r="C732" s="23" t="str">
        <f>IF(Eksplikatsioon!C733=0,"",Eksplikatsioon!C733)</f>
        <v/>
      </c>
      <c r="D732" s="23" t="str">
        <f>IF(Eksplikatsioon!D733=0,"",Eksplikatsioon!D733)</f>
        <v/>
      </c>
      <c r="E732" s="59"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1" t="str">
        <f>IF(Eksplikatsioon!B734=0,"",Eksplikatsioon!B734)</f>
        <v/>
      </c>
      <c r="C733" s="23" t="str">
        <f>IF(Eksplikatsioon!C734=0,"",Eksplikatsioon!C734)</f>
        <v/>
      </c>
      <c r="D733" s="23" t="str">
        <f>IF(Eksplikatsioon!D734=0,"",Eksplikatsioon!D734)</f>
        <v/>
      </c>
      <c r="E733" s="59"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1" t="str">
        <f>IF(Eksplikatsioon!B735=0,"",Eksplikatsioon!B735)</f>
        <v/>
      </c>
      <c r="C734" s="23" t="str">
        <f>IF(Eksplikatsioon!C735=0,"",Eksplikatsioon!C735)</f>
        <v/>
      </c>
      <c r="D734" s="23" t="str">
        <f>IF(Eksplikatsioon!D735=0,"",Eksplikatsioon!D735)</f>
        <v/>
      </c>
      <c r="E734" s="59"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1" t="str">
        <f>IF(Eksplikatsioon!B736=0,"",Eksplikatsioon!B736)</f>
        <v/>
      </c>
      <c r="C735" s="23" t="str">
        <f>IF(Eksplikatsioon!C736=0,"",Eksplikatsioon!C736)</f>
        <v/>
      </c>
      <c r="D735" s="23" t="str">
        <f>IF(Eksplikatsioon!D736=0,"",Eksplikatsioon!D736)</f>
        <v/>
      </c>
      <c r="E735" s="59"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1" t="str">
        <f>IF(Eksplikatsioon!B737=0,"",Eksplikatsioon!B737)</f>
        <v/>
      </c>
      <c r="C736" s="23" t="str">
        <f>IF(Eksplikatsioon!C737=0,"",Eksplikatsioon!C737)</f>
        <v/>
      </c>
      <c r="D736" s="23" t="str">
        <f>IF(Eksplikatsioon!D737=0,"",Eksplikatsioon!D737)</f>
        <v/>
      </c>
      <c r="E736" s="59"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1" t="str">
        <f>IF(Eksplikatsioon!B738=0,"",Eksplikatsioon!B738)</f>
        <v/>
      </c>
      <c r="C737" s="23" t="str">
        <f>IF(Eksplikatsioon!C738=0,"",Eksplikatsioon!C738)</f>
        <v/>
      </c>
      <c r="D737" s="23" t="str">
        <f>IF(Eksplikatsioon!D738=0,"",Eksplikatsioon!D738)</f>
        <v/>
      </c>
      <c r="E737" s="59"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1" t="str">
        <f>IF(Eksplikatsioon!B739=0,"",Eksplikatsioon!B739)</f>
        <v/>
      </c>
      <c r="C738" s="23" t="str">
        <f>IF(Eksplikatsioon!C739=0,"",Eksplikatsioon!C739)</f>
        <v/>
      </c>
      <c r="D738" s="23" t="str">
        <f>IF(Eksplikatsioon!D739=0,"",Eksplikatsioon!D739)</f>
        <v/>
      </c>
      <c r="E738" s="59"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1" t="str">
        <f>IF(Eksplikatsioon!B740=0,"",Eksplikatsioon!B740)</f>
        <v/>
      </c>
      <c r="C739" s="23" t="str">
        <f>IF(Eksplikatsioon!C740=0,"",Eksplikatsioon!C740)</f>
        <v/>
      </c>
      <c r="D739" s="23" t="str">
        <f>IF(Eksplikatsioon!D740=0,"",Eksplikatsioon!D740)</f>
        <v/>
      </c>
      <c r="E739" s="59"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1" t="str">
        <f>IF(Eksplikatsioon!B741=0,"",Eksplikatsioon!B741)</f>
        <v/>
      </c>
      <c r="C740" s="23" t="str">
        <f>IF(Eksplikatsioon!C741=0,"",Eksplikatsioon!C741)</f>
        <v/>
      </c>
      <c r="D740" s="23" t="str">
        <f>IF(Eksplikatsioon!D741=0,"",Eksplikatsioon!D741)</f>
        <v/>
      </c>
      <c r="E740" s="59"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1" t="str">
        <f>IF(Eksplikatsioon!B742=0,"",Eksplikatsioon!B742)</f>
        <v/>
      </c>
      <c r="C741" s="23" t="str">
        <f>IF(Eksplikatsioon!C742=0,"",Eksplikatsioon!C742)</f>
        <v/>
      </c>
      <c r="D741" s="23" t="str">
        <f>IF(Eksplikatsioon!D742=0,"",Eksplikatsioon!D742)</f>
        <v/>
      </c>
      <c r="E741" s="59"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1" t="str">
        <f>IF(Eksplikatsioon!B743=0,"",Eksplikatsioon!B743)</f>
        <v/>
      </c>
      <c r="C742" s="23" t="str">
        <f>IF(Eksplikatsioon!C743=0,"",Eksplikatsioon!C743)</f>
        <v/>
      </c>
      <c r="D742" s="23" t="str">
        <f>IF(Eksplikatsioon!D743=0,"",Eksplikatsioon!D743)</f>
        <v/>
      </c>
      <c r="E742" s="59"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1" t="str">
        <f>IF(Eksplikatsioon!B744=0,"",Eksplikatsioon!B744)</f>
        <v/>
      </c>
      <c r="C743" s="23" t="str">
        <f>IF(Eksplikatsioon!C744=0,"",Eksplikatsioon!C744)</f>
        <v/>
      </c>
      <c r="D743" s="23" t="str">
        <f>IF(Eksplikatsioon!D744=0,"",Eksplikatsioon!D744)</f>
        <v/>
      </c>
      <c r="E743" s="59"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1" t="str">
        <f>IF(Eksplikatsioon!B745=0,"",Eksplikatsioon!B745)</f>
        <v/>
      </c>
      <c r="C744" s="23" t="str">
        <f>IF(Eksplikatsioon!C745=0,"",Eksplikatsioon!C745)</f>
        <v/>
      </c>
      <c r="D744" s="23" t="str">
        <f>IF(Eksplikatsioon!D745=0,"",Eksplikatsioon!D745)</f>
        <v/>
      </c>
      <c r="E744" s="59"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1" t="str">
        <f>IF(Eksplikatsioon!B746=0,"",Eksplikatsioon!B746)</f>
        <v/>
      </c>
      <c r="C745" s="23" t="str">
        <f>IF(Eksplikatsioon!C746=0,"",Eksplikatsioon!C746)</f>
        <v/>
      </c>
      <c r="D745" s="23" t="str">
        <f>IF(Eksplikatsioon!D746=0,"",Eksplikatsioon!D746)</f>
        <v/>
      </c>
      <c r="E745" s="59"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1" t="str">
        <f>IF(Eksplikatsioon!B747=0,"",Eksplikatsioon!B747)</f>
        <v/>
      </c>
      <c r="C746" s="23" t="str">
        <f>IF(Eksplikatsioon!C747=0,"",Eksplikatsioon!C747)</f>
        <v/>
      </c>
      <c r="D746" s="23" t="str">
        <f>IF(Eksplikatsioon!D747=0,"",Eksplikatsioon!D747)</f>
        <v/>
      </c>
      <c r="E746" s="59"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1" t="str">
        <f>IF(Eksplikatsioon!B748=0,"",Eksplikatsioon!B748)</f>
        <v/>
      </c>
      <c r="C747" s="23" t="str">
        <f>IF(Eksplikatsioon!C748=0,"",Eksplikatsioon!C748)</f>
        <v/>
      </c>
      <c r="D747" s="23" t="str">
        <f>IF(Eksplikatsioon!D748=0,"",Eksplikatsioon!D748)</f>
        <v/>
      </c>
      <c r="E747" s="59"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1" t="str">
        <f>IF(Eksplikatsioon!B749=0,"",Eksplikatsioon!B749)</f>
        <v/>
      </c>
      <c r="C748" s="23" t="str">
        <f>IF(Eksplikatsioon!C749=0,"",Eksplikatsioon!C749)</f>
        <v/>
      </c>
      <c r="D748" s="23" t="str">
        <f>IF(Eksplikatsioon!D749=0,"",Eksplikatsioon!D749)</f>
        <v/>
      </c>
      <c r="E748" s="59"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1" t="str">
        <f>IF(Eksplikatsioon!B750=0,"",Eksplikatsioon!B750)</f>
        <v/>
      </c>
      <c r="C749" s="23" t="str">
        <f>IF(Eksplikatsioon!C750=0,"",Eksplikatsioon!C750)</f>
        <v/>
      </c>
      <c r="D749" s="23" t="str">
        <f>IF(Eksplikatsioon!D750=0,"",Eksplikatsioon!D750)</f>
        <v/>
      </c>
      <c r="E749" s="59"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1" t="str">
        <f>IF(Eksplikatsioon!B751=0,"",Eksplikatsioon!B751)</f>
        <v/>
      </c>
      <c r="C750" s="23" t="str">
        <f>IF(Eksplikatsioon!C751=0,"",Eksplikatsioon!C751)</f>
        <v/>
      </c>
      <c r="D750" s="23" t="str">
        <f>IF(Eksplikatsioon!D751=0,"",Eksplikatsioon!D751)</f>
        <v/>
      </c>
      <c r="E750" s="59"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1" t="str">
        <f>IF(Eksplikatsioon!B752=0,"",Eksplikatsioon!B752)</f>
        <v/>
      </c>
      <c r="C751" s="23" t="str">
        <f>IF(Eksplikatsioon!C752=0,"",Eksplikatsioon!C752)</f>
        <v/>
      </c>
      <c r="D751" s="23" t="str">
        <f>IF(Eksplikatsioon!D752=0,"",Eksplikatsioon!D752)</f>
        <v/>
      </c>
      <c r="E751" s="59"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1" t="str">
        <f>IF(Eksplikatsioon!B753=0,"",Eksplikatsioon!B753)</f>
        <v/>
      </c>
      <c r="C752" s="23" t="str">
        <f>IF(Eksplikatsioon!C753=0,"",Eksplikatsioon!C753)</f>
        <v/>
      </c>
      <c r="D752" s="23" t="str">
        <f>IF(Eksplikatsioon!D753=0,"",Eksplikatsioon!D753)</f>
        <v/>
      </c>
      <c r="E752" s="59"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1" t="str">
        <f>IF(Eksplikatsioon!B754=0,"",Eksplikatsioon!B754)</f>
        <v/>
      </c>
      <c r="C753" s="23" t="str">
        <f>IF(Eksplikatsioon!C754=0,"",Eksplikatsioon!C754)</f>
        <v/>
      </c>
      <c r="D753" s="23" t="str">
        <f>IF(Eksplikatsioon!D754=0,"",Eksplikatsioon!D754)</f>
        <v/>
      </c>
      <c r="E753" s="59"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1" t="str">
        <f>IF(Eksplikatsioon!B755=0,"",Eksplikatsioon!B755)</f>
        <v/>
      </c>
      <c r="C754" s="23" t="str">
        <f>IF(Eksplikatsioon!C755=0,"",Eksplikatsioon!C755)</f>
        <v/>
      </c>
      <c r="D754" s="23" t="str">
        <f>IF(Eksplikatsioon!D755=0,"",Eksplikatsioon!D755)</f>
        <v/>
      </c>
      <c r="E754" s="59"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1" t="str">
        <f>IF(Eksplikatsioon!B756=0,"",Eksplikatsioon!B756)</f>
        <v/>
      </c>
      <c r="C755" s="23" t="str">
        <f>IF(Eksplikatsioon!C756=0,"",Eksplikatsioon!C756)</f>
        <v/>
      </c>
      <c r="D755" s="23" t="str">
        <f>IF(Eksplikatsioon!D756=0,"",Eksplikatsioon!D756)</f>
        <v/>
      </c>
      <c r="E755" s="59"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1" t="str">
        <f>IF(Eksplikatsioon!B757=0,"",Eksplikatsioon!B757)</f>
        <v/>
      </c>
      <c r="C756" s="23" t="str">
        <f>IF(Eksplikatsioon!C757=0,"",Eksplikatsioon!C757)</f>
        <v/>
      </c>
      <c r="D756" s="23" t="str">
        <f>IF(Eksplikatsioon!D757=0,"",Eksplikatsioon!D757)</f>
        <v/>
      </c>
      <c r="E756" s="59"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1" t="str">
        <f>IF(Eksplikatsioon!B758=0,"",Eksplikatsioon!B758)</f>
        <v/>
      </c>
      <c r="C757" s="23" t="str">
        <f>IF(Eksplikatsioon!C758=0,"",Eksplikatsioon!C758)</f>
        <v/>
      </c>
      <c r="D757" s="23" t="str">
        <f>IF(Eksplikatsioon!D758=0,"",Eksplikatsioon!D758)</f>
        <v/>
      </c>
      <c r="E757" s="59"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1" t="str">
        <f>IF(Eksplikatsioon!B759=0,"",Eksplikatsioon!B759)</f>
        <v/>
      </c>
      <c r="C758" s="23" t="str">
        <f>IF(Eksplikatsioon!C759=0,"",Eksplikatsioon!C759)</f>
        <v/>
      </c>
      <c r="D758" s="23" t="str">
        <f>IF(Eksplikatsioon!D759=0,"",Eksplikatsioon!D759)</f>
        <v/>
      </c>
      <c r="E758" s="59"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1" t="str">
        <f>IF(Eksplikatsioon!B760=0,"",Eksplikatsioon!B760)</f>
        <v/>
      </c>
      <c r="C759" s="23" t="str">
        <f>IF(Eksplikatsioon!C760=0,"",Eksplikatsioon!C760)</f>
        <v/>
      </c>
      <c r="D759" s="23" t="str">
        <f>IF(Eksplikatsioon!D760=0,"",Eksplikatsioon!D760)</f>
        <v/>
      </c>
      <c r="E759" s="59"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1" t="str">
        <f>IF(Eksplikatsioon!B761=0,"",Eksplikatsioon!B761)</f>
        <v/>
      </c>
      <c r="C760" s="23" t="str">
        <f>IF(Eksplikatsioon!C761=0,"",Eksplikatsioon!C761)</f>
        <v/>
      </c>
      <c r="D760" s="23" t="str">
        <f>IF(Eksplikatsioon!D761=0,"",Eksplikatsioon!D761)</f>
        <v/>
      </c>
      <c r="E760" s="59"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1" t="str">
        <f>IF(Eksplikatsioon!B762=0,"",Eksplikatsioon!B762)</f>
        <v/>
      </c>
      <c r="C761" s="23" t="str">
        <f>IF(Eksplikatsioon!C762=0,"",Eksplikatsioon!C762)</f>
        <v/>
      </c>
      <c r="D761" s="23" t="str">
        <f>IF(Eksplikatsioon!D762=0,"",Eksplikatsioon!D762)</f>
        <v/>
      </c>
      <c r="E761" s="59"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1" t="str">
        <f>IF(Eksplikatsioon!B763=0,"",Eksplikatsioon!B763)</f>
        <v/>
      </c>
      <c r="C762" s="23" t="str">
        <f>IF(Eksplikatsioon!C763=0,"",Eksplikatsioon!C763)</f>
        <v/>
      </c>
      <c r="D762" s="23" t="str">
        <f>IF(Eksplikatsioon!D763=0,"",Eksplikatsioon!D763)</f>
        <v/>
      </c>
      <c r="E762" s="59"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1" t="str">
        <f>IF(Eksplikatsioon!B764=0,"",Eksplikatsioon!B764)</f>
        <v/>
      </c>
      <c r="C763" s="23" t="str">
        <f>IF(Eksplikatsioon!C764=0,"",Eksplikatsioon!C764)</f>
        <v/>
      </c>
      <c r="D763" s="23" t="str">
        <f>IF(Eksplikatsioon!D764=0,"",Eksplikatsioon!D764)</f>
        <v/>
      </c>
      <c r="E763" s="59"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1" t="str">
        <f>IF(Eksplikatsioon!B765=0,"",Eksplikatsioon!B765)</f>
        <v/>
      </c>
      <c r="C764" s="23" t="str">
        <f>IF(Eksplikatsioon!C765=0,"",Eksplikatsioon!C765)</f>
        <v/>
      </c>
      <c r="D764" s="23" t="str">
        <f>IF(Eksplikatsioon!D765=0,"",Eksplikatsioon!D765)</f>
        <v/>
      </c>
      <c r="E764" s="59"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1" t="str">
        <f>IF(Eksplikatsioon!B766=0,"",Eksplikatsioon!B766)</f>
        <v/>
      </c>
      <c r="C765" s="23" t="str">
        <f>IF(Eksplikatsioon!C766=0,"",Eksplikatsioon!C766)</f>
        <v/>
      </c>
      <c r="D765" s="23" t="str">
        <f>IF(Eksplikatsioon!D766=0,"",Eksplikatsioon!D766)</f>
        <v/>
      </c>
      <c r="E765" s="59"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1" t="str">
        <f>IF(Eksplikatsioon!B767=0,"",Eksplikatsioon!B767)</f>
        <v/>
      </c>
      <c r="C766" s="23" t="str">
        <f>IF(Eksplikatsioon!C767=0,"",Eksplikatsioon!C767)</f>
        <v/>
      </c>
      <c r="D766" s="23" t="str">
        <f>IF(Eksplikatsioon!D767=0,"",Eksplikatsioon!D767)</f>
        <v/>
      </c>
      <c r="E766" s="59"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1" t="str">
        <f>IF(Eksplikatsioon!B768=0,"",Eksplikatsioon!B768)</f>
        <v/>
      </c>
      <c r="C767" s="23" t="str">
        <f>IF(Eksplikatsioon!C768=0,"",Eksplikatsioon!C768)</f>
        <v/>
      </c>
      <c r="D767" s="23" t="str">
        <f>IF(Eksplikatsioon!D768=0,"",Eksplikatsioon!D768)</f>
        <v/>
      </c>
      <c r="E767" s="59"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1" t="str">
        <f>IF(Eksplikatsioon!B769=0,"",Eksplikatsioon!B769)</f>
        <v/>
      </c>
      <c r="C768" s="23" t="str">
        <f>IF(Eksplikatsioon!C769=0,"",Eksplikatsioon!C769)</f>
        <v/>
      </c>
      <c r="D768" s="23" t="str">
        <f>IF(Eksplikatsioon!D769=0,"",Eksplikatsioon!D769)</f>
        <v/>
      </c>
      <c r="E768" s="59"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1" t="str">
        <f>IF(Eksplikatsioon!B770=0,"",Eksplikatsioon!B770)</f>
        <v/>
      </c>
      <c r="C769" s="23" t="str">
        <f>IF(Eksplikatsioon!C770=0,"",Eksplikatsioon!C770)</f>
        <v/>
      </c>
      <c r="D769" s="23" t="str">
        <f>IF(Eksplikatsioon!D770=0,"",Eksplikatsioon!D770)</f>
        <v/>
      </c>
      <c r="E769" s="59"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1" t="str">
        <f>IF(Eksplikatsioon!B771=0,"",Eksplikatsioon!B771)</f>
        <v/>
      </c>
      <c r="C770" s="23" t="str">
        <f>IF(Eksplikatsioon!C771=0,"",Eksplikatsioon!C771)</f>
        <v/>
      </c>
      <c r="D770" s="23" t="str">
        <f>IF(Eksplikatsioon!D771=0,"",Eksplikatsioon!D771)</f>
        <v/>
      </c>
      <c r="E770" s="59"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1" t="str">
        <f>IF(Eksplikatsioon!B772=0,"",Eksplikatsioon!B772)</f>
        <v/>
      </c>
      <c r="C771" s="23" t="str">
        <f>IF(Eksplikatsioon!C772=0,"",Eksplikatsioon!C772)</f>
        <v/>
      </c>
      <c r="D771" s="23" t="str">
        <f>IF(Eksplikatsioon!D772=0,"",Eksplikatsioon!D772)</f>
        <v/>
      </c>
      <c r="E771" s="59"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1" t="str">
        <f>IF(Eksplikatsioon!B773=0,"",Eksplikatsioon!B773)</f>
        <v/>
      </c>
      <c r="C772" s="23" t="str">
        <f>IF(Eksplikatsioon!C773=0,"",Eksplikatsioon!C773)</f>
        <v/>
      </c>
      <c r="D772" s="23" t="str">
        <f>IF(Eksplikatsioon!D773=0,"",Eksplikatsioon!D773)</f>
        <v/>
      </c>
      <c r="E772" s="59"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1" t="str">
        <f>IF(Eksplikatsioon!B774=0,"",Eksplikatsioon!B774)</f>
        <v/>
      </c>
      <c r="C773" s="23" t="str">
        <f>IF(Eksplikatsioon!C774=0,"",Eksplikatsioon!C774)</f>
        <v/>
      </c>
      <c r="D773" s="23" t="str">
        <f>IF(Eksplikatsioon!D774=0,"",Eksplikatsioon!D774)</f>
        <v/>
      </c>
      <c r="E773" s="59"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1" t="str">
        <f>IF(Eksplikatsioon!B775=0,"",Eksplikatsioon!B775)</f>
        <v/>
      </c>
      <c r="C774" s="23" t="str">
        <f>IF(Eksplikatsioon!C775=0,"",Eksplikatsioon!C775)</f>
        <v/>
      </c>
      <c r="D774" s="23" t="str">
        <f>IF(Eksplikatsioon!D775=0,"",Eksplikatsioon!D775)</f>
        <v/>
      </c>
      <c r="E774" s="59"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1" t="str">
        <f>IF(Eksplikatsioon!B776=0,"",Eksplikatsioon!B776)</f>
        <v/>
      </c>
      <c r="C775" s="23" t="str">
        <f>IF(Eksplikatsioon!C776=0,"",Eksplikatsioon!C776)</f>
        <v/>
      </c>
      <c r="D775" s="23" t="str">
        <f>IF(Eksplikatsioon!D776=0,"",Eksplikatsioon!D776)</f>
        <v/>
      </c>
      <c r="E775" s="59"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1" t="str">
        <f>IF(Eksplikatsioon!B777=0,"",Eksplikatsioon!B777)</f>
        <v/>
      </c>
      <c r="C776" s="23" t="str">
        <f>IF(Eksplikatsioon!C777=0,"",Eksplikatsioon!C777)</f>
        <v/>
      </c>
      <c r="D776" s="23" t="str">
        <f>IF(Eksplikatsioon!D777=0,"",Eksplikatsioon!D777)</f>
        <v/>
      </c>
      <c r="E776" s="59"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1" t="str">
        <f>IF(Eksplikatsioon!B778=0,"",Eksplikatsioon!B778)</f>
        <v/>
      </c>
      <c r="C777" s="23" t="str">
        <f>IF(Eksplikatsioon!C778=0,"",Eksplikatsioon!C778)</f>
        <v/>
      </c>
      <c r="D777" s="23" t="str">
        <f>IF(Eksplikatsioon!D778=0,"",Eksplikatsioon!D778)</f>
        <v/>
      </c>
      <c r="E777" s="59"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1" t="str">
        <f>IF(Eksplikatsioon!B779=0,"",Eksplikatsioon!B779)</f>
        <v/>
      </c>
      <c r="C778" s="23" t="str">
        <f>IF(Eksplikatsioon!C779=0,"",Eksplikatsioon!C779)</f>
        <v/>
      </c>
      <c r="D778" s="23" t="str">
        <f>IF(Eksplikatsioon!D779=0,"",Eksplikatsioon!D779)</f>
        <v/>
      </c>
      <c r="E778" s="59"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1" t="str">
        <f>IF(Eksplikatsioon!B780=0,"",Eksplikatsioon!B780)</f>
        <v/>
      </c>
      <c r="C779" s="23" t="str">
        <f>IF(Eksplikatsioon!C780=0,"",Eksplikatsioon!C780)</f>
        <v/>
      </c>
      <c r="D779" s="23" t="str">
        <f>IF(Eksplikatsioon!D780=0,"",Eksplikatsioon!D780)</f>
        <v/>
      </c>
      <c r="E779" s="59"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1" t="str">
        <f>IF(Eksplikatsioon!B781=0,"",Eksplikatsioon!B781)</f>
        <v/>
      </c>
      <c r="C780" s="23" t="str">
        <f>IF(Eksplikatsioon!C781=0,"",Eksplikatsioon!C781)</f>
        <v/>
      </c>
      <c r="D780" s="23" t="str">
        <f>IF(Eksplikatsioon!D781=0,"",Eksplikatsioon!D781)</f>
        <v/>
      </c>
      <c r="E780" s="59"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1" t="str">
        <f>IF(Eksplikatsioon!B782=0,"",Eksplikatsioon!B782)</f>
        <v/>
      </c>
      <c r="C781" s="23" t="str">
        <f>IF(Eksplikatsioon!C782=0,"",Eksplikatsioon!C782)</f>
        <v/>
      </c>
      <c r="D781" s="23" t="str">
        <f>IF(Eksplikatsioon!D782=0,"",Eksplikatsioon!D782)</f>
        <v/>
      </c>
      <c r="E781" s="59"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1" t="str">
        <f>IF(Eksplikatsioon!B783=0,"",Eksplikatsioon!B783)</f>
        <v/>
      </c>
      <c r="C782" s="23" t="str">
        <f>IF(Eksplikatsioon!C783=0,"",Eksplikatsioon!C783)</f>
        <v/>
      </c>
      <c r="D782" s="23" t="str">
        <f>IF(Eksplikatsioon!D783=0,"",Eksplikatsioon!D783)</f>
        <v/>
      </c>
      <c r="E782" s="59"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1" t="str">
        <f>IF(Eksplikatsioon!B784=0,"",Eksplikatsioon!B784)</f>
        <v/>
      </c>
      <c r="C783" s="23" t="str">
        <f>IF(Eksplikatsioon!C784=0,"",Eksplikatsioon!C784)</f>
        <v/>
      </c>
      <c r="D783" s="23" t="str">
        <f>IF(Eksplikatsioon!D784=0,"",Eksplikatsioon!D784)</f>
        <v/>
      </c>
      <c r="E783" s="59"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1" t="str">
        <f>IF(Eksplikatsioon!B785=0,"",Eksplikatsioon!B785)</f>
        <v/>
      </c>
      <c r="C784" s="23" t="str">
        <f>IF(Eksplikatsioon!C785=0,"",Eksplikatsioon!C785)</f>
        <v/>
      </c>
      <c r="D784" s="23" t="str">
        <f>IF(Eksplikatsioon!D785=0,"",Eksplikatsioon!D785)</f>
        <v/>
      </c>
      <c r="E784" s="59"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1" t="str">
        <f>IF(Eksplikatsioon!B786=0,"",Eksplikatsioon!B786)</f>
        <v/>
      </c>
      <c r="C785" s="23" t="str">
        <f>IF(Eksplikatsioon!C786=0,"",Eksplikatsioon!C786)</f>
        <v/>
      </c>
      <c r="D785" s="23" t="str">
        <f>IF(Eksplikatsioon!D786=0,"",Eksplikatsioon!D786)</f>
        <v/>
      </c>
      <c r="E785" s="59"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1" t="str">
        <f>IF(Eksplikatsioon!B787=0,"",Eksplikatsioon!B787)</f>
        <v/>
      </c>
      <c r="C786" s="23" t="str">
        <f>IF(Eksplikatsioon!C787=0,"",Eksplikatsioon!C787)</f>
        <v/>
      </c>
      <c r="D786" s="23" t="str">
        <f>IF(Eksplikatsioon!D787=0,"",Eksplikatsioon!D787)</f>
        <v/>
      </c>
      <c r="E786" s="59"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1" t="str">
        <f>IF(Eksplikatsioon!B788=0,"",Eksplikatsioon!B788)</f>
        <v/>
      </c>
      <c r="C787" s="23" t="str">
        <f>IF(Eksplikatsioon!C788=0,"",Eksplikatsioon!C788)</f>
        <v/>
      </c>
      <c r="D787" s="23" t="str">
        <f>IF(Eksplikatsioon!D788=0,"",Eksplikatsioon!D788)</f>
        <v/>
      </c>
      <c r="E787" s="59"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1" t="str">
        <f>IF(Eksplikatsioon!B789=0,"",Eksplikatsioon!B789)</f>
        <v/>
      </c>
      <c r="C788" s="23" t="str">
        <f>IF(Eksplikatsioon!C789=0,"",Eksplikatsioon!C789)</f>
        <v/>
      </c>
      <c r="D788" s="23" t="str">
        <f>IF(Eksplikatsioon!D789=0,"",Eksplikatsioon!D789)</f>
        <v/>
      </c>
      <c r="E788" s="59"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1" t="str">
        <f>IF(Eksplikatsioon!B790=0,"",Eksplikatsioon!B790)</f>
        <v/>
      </c>
      <c r="C789" s="23" t="str">
        <f>IF(Eksplikatsioon!C790=0,"",Eksplikatsioon!C790)</f>
        <v/>
      </c>
      <c r="D789" s="23" t="str">
        <f>IF(Eksplikatsioon!D790=0,"",Eksplikatsioon!D790)</f>
        <v/>
      </c>
      <c r="E789" s="59"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1" t="str">
        <f>IF(Eksplikatsioon!B791=0,"",Eksplikatsioon!B791)</f>
        <v/>
      </c>
      <c r="C790" s="23" t="str">
        <f>IF(Eksplikatsioon!C791=0,"",Eksplikatsioon!C791)</f>
        <v/>
      </c>
      <c r="D790" s="23" t="str">
        <f>IF(Eksplikatsioon!D791=0,"",Eksplikatsioon!D791)</f>
        <v/>
      </c>
      <c r="E790" s="59"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1" t="str">
        <f>IF(Eksplikatsioon!B792=0,"",Eksplikatsioon!B792)</f>
        <v/>
      </c>
      <c r="C791" s="23" t="str">
        <f>IF(Eksplikatsioon!C792=0,"",Eksplikatsioon!C792)</f>
        <v/>
      </c>
      <c r="D791" s="23" t="str">
        <f>IF(Eksplikatsioon!D792=0,"",Eksplikatsioon!D792)</f>
        <v/>
      </c>
      <c r="E791" s="59"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1" t="str">
        <f>IF(Eksplikatsioon!B793=0,"",Eksplikatsioon!B793)</f>
        <v/>
      </c>
      <c r="C792" s="23" t="str">
        <f>IF(Eksplikatsioon!C793=0,"",Eksplikatsioon!C793)</f>
        <v/>
      </c>
      <c r="D792" s="23" t="str">
        <f>IF(Eksplikatsioon!D793=0,"",Eksplikatsioon!D793)</f>
        <v/>
      </c>
      <c r="E792" s="59"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1" t="str">
        <f>IF(Eksplikatsioon!B794=0,"",Eksplikatsioon!B794)</f>
        <v/>
      </c>
      <c r="C793" s="23" t="str">
        <f>IF(Eksplikatsioon!C794=0,"",Eksplikatsioon!C794)</f>
        <v/>
      </c>
      <c r="D793" s="23" t="str">
        <f>IF(Eksplikatsioon!D794=0,"",Eksplikatsioon!D794)</f>
        <v/>
      </c>
      <c r="E793" s="59"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1" t="str">
        <f>IF(Eksplikatsioon!B795=0,"",Eksplikatsioon!B795)</f>
        <v/>
      </c>
      <c r="C794" s="23" t="str">
        <f>IF(Eksplikatsioon!C795=0,"",Eksplikatsioon!C795)</f>
        <v/>
      </c>
      <c r="D794" s="23" t="str">
        <f>IF(Eksplikatsioon!D795=0,"",Eksplikatsioon!D795)</f>
        <v/>
      </c>
      <c r="E794" s="59"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1" t="str">
        <f>IF(Eksplikatsioon!B796=0,"",Eksplikatsioon!B796)</f>
        <v/>
      </c>
      <c r="C795" s="23" t="str">
        <f>IF(Eksplikatsioon!C796=0,"",Eksplikatsioon!C796)</f>
        <v/>
      </c>
      <c r="D795" s="23" t="str">
        <f>IF(Eksplikatsioon!D796=0,"",Eksplikatsioon!D796)</f>
        <v/>
      </c>
      <c r="E795" s="59"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1" t="str">
        <f>IF(Eksplikatsioon!B797=0,"",Eksplikatsioon!B797)</f>
        <v/>
      </c>
      <c r="C796" s="23" t="str">
        <f>IF(Eksplikatsioon!C797=0,"",Eksplikatsioon!C797)</f>
        <v/>
      </c>
      <c r="D796" s="23" t="str">
        <f>IF(Eksplikatsioon!D797=0,"",Eksplikatsioon!D797)</f>
        <v/>
      </c>
      <c r="E796" s="59"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1" t="str">
        <f>IF(Eksplikatsioon!B798=0,"",Eksplikatsioon!B798)</f>
        <v/>
      </c>
      <c r="C797" s="23" t="str">
        <f>IF(Eksplikatsioon!C798=0,"",Eksplikatsioon!C798)</f>
        <v/>
      </c>
      <c r="D797" s="23" t="str">
        <f>IF(Eksplikatsioon!D798=0,"",Eksplikatsioon!D798)</f>
        <v/>
      </c>
      <c r="E797" s="59"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1" t="str">
        <f>IF(Eksplikatsioon!B799=0,"",Eksplikatsioon!B799)</f>
        <v/>
      </c>
      <c r="C798" s="23" t="str">
        <f>IF(Eksplikatsioon!C799=0,"",Eksplikatsioon!C799)</f>
        <v/>
      </c>
      <c r="D798" s="23" t="str">
        <f>IF(Eksplikatsioon!D799=0,"",Eksplikatsioon!D799)</f>
        <v/>
      </c>
      <c r="E798" s="59"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1" t="str">
        <f>IF(Eksplikatsioon!B800=0,"",Eksplikatsioon!B800)</f>
        <v/>
      </c>
      <c r="C799" s="23" t="str">
        <f>IF(Eksplikatsioon!C800=0,"",Eksplikatsioon!C800)</f>
        <v/>
      </c>
      <c r="D799" s="23" t="str">
        <f>IF(Eksplikatsioon!D800=0,"",Eksplikatsioon!D800)</f>
        <v/>
      </c>
      <c r="E799" s="59"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1" t="str">
        <f>IF(Eksplikatsioon!B801=0,"",Eksplikatsioon!B801)</f>
        <v/>
      </c>
      <c r="C800" s="23" t="str">
        <f>IF(Eksplikatsioon!C801=0,"",Eksplikatsioon!C801)</f>
        <v/>
      </c>
      <c r="D800" s="23" t="str">
        <f>IF(Eksplikatsioon!D801=0,"",Eksplikatsioon!D801)</f>
        <v/>
      </c>
      <c r="E800" s="59"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1" t="str">
        <f>IF(Eksplikatsioon!B802=0,"",Eksplikatsioon!B802)</f>
        <v/>
      </c>
      <c r="C801" s="23" t="str">
        <f>IF(Eksplikatsioon!C802=0,"",Eksplikatsioon!C802)</f>
        <v/>
      </c>
      <c r="D801" s="23" t="str">
        <f>IF(Eksplikatsioon!D802=0,"",Eksplikatsioon!D802)</f>
        <v/>
      </c>
      <c r="E801" s="59"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1" t="str">
        <f>IF(Eksplikatsioon!B803=0,"",Eksplikatsioon!B803)</f>
        <v/>
      </c>
      <c r="C802" s="23" t="str">
        <f>IF(Eksplikatsioon!C803=0,"",Eksplikatsioon!C803)</f>
        <v/>
      </c>
      <c r="D802" s="23" t="str">
        <f>IF(Eksplikatsioon!D803=0,"",Eksplikatsioon!D803)</f>
        <v/>
      </c>
      <c r="E802" s="59"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1" t="str">
        <f>IF(Eksplikatsioon!B804=0,"",Eksplikatsioon!B804)</f>
        <v/>
      </c>
      <c r="C803" s="23" t="str">
        <f>IF(Eksplikatsioon!C804=0,"",Eksplikatsioon!C804)</f>
        <v/>
      </c>
      <c r="D803" s="23" t="str">
        <f>IF(Eksplikatsioon!D804=0,"",Eksplikatsioon!D804)</f>
        <v/>
      </c>
      <c r="E803" s="59"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1" t="str">
        <f>IF(Eksplikatsioon!B805=0,"",Eksplikatsioon!B805)</f>
        <v/>
      </c>
      <c r="C804" s="23" t="str">
        <f>IF(Eksplikatsioon!C805=0,"",Eksplikatsioon!C805)</f>
        <v/>
      </c>
      <c r="D804" s="23" t="str">
        <f>IF(Eksplikatsioon!D805=0,"",Eksplikatsioon!D805)</f>
        <v/>
      </c>
      <c r="E804" s="59"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1" t="str">
        <f>IF(Eksplikatsioon!B806=0,"",Eksplikatsioon!B806)</f>
        <v/>
      </c>
      <c r="C805" s="23" t="str">
        <f>IF(Eksplikatsioon!C806=0,"",Eksplikatsioon!C806)</f>
        <v/>
      </c>
      <c r="D805" s="23" t="str">
        <f>IF(Eksplikatsioon!D806=0,"",Eksplikatsioon!D806)</f>
        <v/>
      </c>
      <c r="E805" s="59"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1" t="str">
        <f>IF(Eksplikatsioon!B807=0,"",Eksplikatsioon!B807)</f>
        <v/>
      </c>
      <c r="C806" s="23" t="str">
        <f>IF(Eksplikatsioon!C807=0,"",Eksplikatsioon!C807)</f>
        <v/>
      </c>
      <c r="D806" s="23" t="str">
        <f>IF(Eksplikatsioon!D807=0,"",Eksplikatsioon!D807)</f>
        <v/>
      </c>
      <c r="E806" s="59"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1" t="str">
        <f>IF(Eksplikatsioon!B808=0,"",Eksplikatsioon!B808)</f>
        <v/>
      </c>
      <c r="C807" s="23" t="str">
        <f>IF(Eksplikatsioon!C808=0,"",Eksplikatsioon!C808)</f>
        <v/>
      </c>
      <c r="D807" s="23" t="str">
        <f>IF(Eksplikatsioon!D808=0,"",Eksplikatsioon!D808)</f>
        <v/>
      </c>
      <c r="E807" s="59"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1" t="str">
        <f>IF(Eksplikatsioon!B809=0,"",Eksplikatsioon!B809)</f>
        <v/>
      </c>
      <c r="C808" s="23" t="str">
        <f>IF(Eksplikatsioon!C809=0,"",Eksplikatsioon!C809)</f>
        <v/>
      </c>
      <c r="D808" s="23" t="str">
        <f>IF(Eksplikatsioon!D809=0,"",Eksplikatsioon!D809)</f>
        <v/>
      </c>
      <c r="E808" s="59"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1" t="str">
        <f>IF(Eksplikatsioon!B810=0,"",Eksplikatsioon!B810)</f>
        <v/>
      </c>
      <c r="C809" s="23" t="str">
        <f>IF(Eksplikatsioon!C810=0,"",Eksplikatsioon!C810)</f>
        <v/>
      </c>
      <c r="D809" s="23" t="str">
        <f>IF(Eksplikatsioon!D810=0,"",Eksplikatsioon!D810)</f>
        <v/>
      </c>
      <c r="E809" s="59"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1" t="str">
        <f>IF(Eksplikatsioon!B811=0,"",Eksplikatsioon!B811)</f>
        <v/>
      </c>
      <c r="C810" s="23" t="str">
        <f>IF(Eksplikatsioon!C811=0,"",Eksplikatsioon!C811)</f>
        <v/>
      </c>
      <c r="D810" s="23" t="str">
        <f>IF(Eksplikatsioon!D811=0,"",Eksplikatsioon!D811)</f>
        <v/>
      </c>
      <c r="E810" s="59"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1" t="str">
        <f>IF(Eksplikatsioon!B812=0,"",Eksplikatsioon!B812)</f>
        <v/>
      </c>
      <c r="C811" s="23" t="str">
        <f>IF(Eksplikatsioon!C812=0,"",Eksplikatsioon!C812)</f>
        <v/>
      </c>
      <c r="D811" s="23" t="str">
        <f>IF(Eksplikatsioon!D812=0,"",Eksplikatsioon!D812)</f>
        <v/>
      </c>
      <c r="E811" s="59"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1" t="str">
        <f>IF(Eksplikatsioon!B813=0,"",Eksplikatsioon!B813)</f>
        <v/>
      </c>
      <c r="C812" s="23" t="str">
        <f>IF(Eksplikatsioon!C813=0,"",Eksplikatsioon!C813)</f>
        <v/>
      </c>
      <c r="D812" s="23" t="str">
        <f>IF(Eksplikatsioon!D813=0,"",Eksplikatsioon!D813)</f>
        <v/>
      </c>
      <c r="E812" s="59"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1" t="str">
        <f>IF(Eksplikatsioon!B814=0,"",Eksplikatsioon!B814)</f>
        <v/>
      </c>
      <c r="C813" s="23" t="str">
        <f>IF(Eksplikatsioon!C814=0,"",Eksplikatsioon!C814)</f>
        <v/>
      </c>
      <c r="D813" s="23" t="str">
        <f>IF(Eksplikatsioon!D814=0,"",Eksplikatsioon!D814)</f>
        <v/>
      </c>
      <c r="E813" s="59"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1" t="str">
        <f>IF(Eksplikatsioon!B815=0,"",Eksplikatsioon!B815)</f>
        <v/>
      </c>
      <c r="C814" s="23" t="str">
        <f>IF(Eksplikatsioon!C815=0,"",Eksplikatsioon!C815)</f>
        <v/>
      </c>
      <c r="D814" s="23" t="str">
        <f>IF(Eksplikatsioon!D815=0,"",Eksplikatsioon!D815)</f>
        <v/>
      </c>
      <c r="E814" s="59"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1" t="str">
        <f>IF(Eksplikatsioon!B816=0,"",Eksplikatsioon!B816)</f>
        <v/>
      </c>
      <c r="C815" s="23" t="str">
        <f>IF(Eksplikatsioon!C816=0,"",Eksplikatsioon!C816)</f>
        <v/>
      </c>
      <c r="D815" s="23" t="str">
        <f>IF(Eksplikatsioon!D816=0,"",Eksplikatsioon!D816)</f>
        <v/>
      </c>
      <c r="E815" s="59"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1" t="str">
        <f>IF(Eksplikatsioon!B817=0,"",Eksplikatsioon!B817)</f>
        <v/>
      </c>
      <c r="C816" s="23" t="str">
        <f>IF(Eksplikatsioon!C817=0,"",Eksplikatsioon!C817)</f>
        <v/>
      </c>
      <c r="D816" s="23" t="str">
        <f>IF(Eksplikatsioon!D817=0,"",Eksplikatsioon!D817)</f>
        <v/>
      </c>
      <c r="E816" s="59"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1" t="str">
        <f>IF(Eksplikatsioon!B818=0,"",Eksplikatsioon!B818)</f>
        <v/>
      </c>
      <c r="C817" s="23" t="str">
        <f>IF(Eksplikatsioon!C818=0,"",Eksplikatsioon!C818)</f>
        <v/>
      </c>
      <c r="D817" s="23" t="str">
        <f>IF(Eksplikatsioon!D818=0,"",Eksplikatsioon!D818)</f>
        <v/>
      </c>
      <c r="E817" s="59"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1" t="str">
        <f>IF(Eksplikatsioon!B819=0,"",Eksplikatsioon!B819)</f>
        <v/>
      </c>
      <c r="C818" s="23" t="str">
        <f>IF(Eksplikatsioon!C819=0,"",Eksplikatsioon!C819)</f>
        <v/>
      </c>
      <c r="D818" s="23" t="str">
        <f>IF(Eksplikatsioon!D819=0,"",Eksplikatsioon!D819)</f>
        <v/>
      </c>
      <c r="E818" s="59"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1" t="str">
        <f>IF(Eksplikatsioon!B820=0,"",Eksplikatsioon!B820)</f>
        <v/>
      </c>
      <c r="C819" s="23" t="str">
        <f>IF(Eksplikatsioon!C820=0,"",Eksplikatsioon!C820)</f>
        <v/>
      </c>
      <c r="D819" s="23" t="str">
        <f>IF(Eksplikatsioon!D820=0,"",Eksplikatsioon!D820)</f>
        <v/>
      </c>
      <c r="E819" s="59"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1" t="str">
        <f>IF(Eksplikatsioon!B821=0,"",Eksplikatsioon!B821)</f>
        <v/>
      </c>
      <c r="C820" s="23" t="str">
        <f>IF(Eksplikatsioon!C821=0,"",Eksplikatsioon!C821)</f>
        <v/>
      </c>
      <c r="D820" s="23" t="str">
        <f>IF(Eksplikatsioon!D821=0,"",Eksplikatsioon!D821)</f>
        <v/>
      </c>
      <c r="E820" s="59"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1" t="str">
        <f>IF(Eksplikatsioon!B822=0,"",Eksplikatsioon!B822)</f>
        <v/>
      </c>
      <c r="C821" s="23" t="str">
        <f>IF(Eksplikatsioon!C822=0,"",Eksplikatsioon!C822)</f>
        <v/>
      </c>
      <c r="D821" s="23" t="str">
        <f>IF(Eksplikatsioon!D822=0,"",Eksplikatsioon!D822)</f>
        <v/>
      </c>
      <c r="E821" s="59"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1" t="str">
        <f>IF(Eksplikatsioon!B823=0,"",Eksplikatsioon!B823)</f>
        <v/>
      </c>
      <c r="C822" s="23" t="str">
        <f>IF(Eksplikatsioon!C823=0,"",Eksplikatsioon!C823)</f>
        <v/>
      </c>
      <c r="D822" s="23" t="str">
        <f>IF(Eksplikatsioon!D823=0,"",Eksplikatsioon!D823)</f>
        <v/>
      </c>
      <c r="E822" s="59"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1" t="str">
        <f>IF(Eksplikatsioon!B824=0,"",Eksplikatsioon!B824)</f>
        <v/>
      </c>
      <c r="C823" s="23" t="str">
        <f>IF(Eksplikatsioon!C824=0,"",Eksplikatsioon!C824)</f>
        <v/>
      </c>
      <c r="D823" s="23" t="str">
        <f>IF(Eksplikatsioon!D824=0,"",Eksplikatsioon!D824)</f>
        <v/>
      </c>
      <c r="E823" s="59"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1" t="str">
        <f>IF(Eksplikatsioon!B825=0,"",Eksplikatsioon!B825)</f>
        <v/>
      </c>
      <c r="C824" s="23" t="str">
        <f>IF(Eksplikatsioon!C825=0,"",Eksplikatsioon!C825)</f>
        <v/>
      </c>
      <c r="D824" s="23" t="str">
        <f>IF(Eksplikatsioon!D825=0,"",Eksplikatsioon!D825)</f>
        <v/>
      </c>
      <c r="E824" s="59"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1" t="str">
        <f>IF(Eksplikatsioon!B826=0,"",Eksplikatsioon!B826)</f>
        <v/>
      </c>
      <c r="C825" s="23" t="str">
        <f>IF(Eksplikatsioon!C826=0,"",Eksplikatsioon!C826)</f>
        <v/>
      </c>
      <c r="D825" s="23" t="str">
        <f>IF(Eksplikatsioon!D826=0,"",Eksplikatsioon!D826)</f>
        <v/>
      </c>
      <c r="E825" s="59"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1" t="str">
        <f>IF(Eksplikatsioon!B827=0,"",Eksplikatsioon!B827)</f>
        <v/>
      </c>
      <c r="C826" s="23" t="str">
        <f>IF(Eksplikatsioon!C827=0,"",Eksplikatsioon!C827)</f>
        <v/>
      </c>
      <c r="D826" s="23" t="str">
        <f>IF(Eksplikatsioon!D827=0,"",Eksplikatsioon!D827)</f>
        <v/>
      </c>
      <c r="E826" s="59"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1" t="str">
        <f>IF(Eksplikatsioon!B828=0,"",Eksplikatsioon!B828)</f>
        <v/>
      </c>
      <c r="C827" s="23" t="str">
        <f>IF(Eksplikatsioon!C828=0,"",Eksplikatsioon!C828)</f>
        <v/>
      </c>
      <c r="D827" s="23" t="str">
        <f>IF(Eksplikatsioon!D828=0,"",Eksplikatsioon!D828)</f>
        <v/>
      </c>
      <c r="E827" s="59"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1" t="str">
        <f>IF(Eksplikatsioon!B829=0,"",Eksplikatsioon!B829)</f>
        <v/>
      </c>
      <c r="C828" s="23" t="str">
        <f>IF(Eksplikatsioon!C829=0,"",Eksplikatsioon!C829)</f>
        <v/>
      </c>
      <c r="D828" s="23" t="str">
        <f>IF(Eksplikatsioon!D829=0,"",Eksplikatsioon!D829)</f>
        <v/>
      </c>
      <c r="E828" s="59"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1" t="str">
        <f>IF(Eksplikatsioon!B830=0,"",Eksplikatsioon!B830)</f>
        <v/>
      </c>
      <c r="C829" s="23" t="str">
        <f>IF(Eksplikatsioon!C830=0,"",Eksplikatsioon!C830)</f>
        <v/>
      </c>
      <c r="D829" s="23" t="str">
        <f>IF(Eksplikatsioon!D830=0,"",Eksplikatsioon!D830)</f>
        <v/>
      </c>
      <c r="E829" s="59"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1" t="str">
        <f>IF(Eksplikatsioon!B831=0,"",Eksplikatsioon!B831)</f>
        <v/>
      </c>
      <c r="C830" s="23" t="str">
        <f>IF(Eksplikatsioon!C831=0,"",Eksplikatsioon!C831)</f>
        <v/>
      </c>
      <c r="D830" s="23" t="str">
        <f>IF(Eksplikatsioon!D831=0,"",Eksplikatsioon!D831)</f>
        <v/>
      </c>
      <c r="E830" s="59"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1" t="str">
        <f>IF(Eksplikatsioon!B832=0,"",Eksplikatsioon!B832)</f>
        <v/>
      </c>
      <c r="C831" s="23" t="str">
        <f>IF(Eksplikatsioon!C832=0,"",Eksplikatsioon!C832)</f>
        <v/>
      </c>
      <c r="D831" s="23" t="str">
        <f>IF(Eksplikatsioon!D832=0,"",Eksplikatsioon!D832)</f>
        <v/>
      </c>
      <c r="E831" s="59"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1" t="str">
        <f>IF(Eksplikatsioon!B833=0,"",Eksplikatsioon!B833)</f>
        <v/>
      </c>
      <c r="C832" s="23" t="str">
        <f>IF(Eksplikatsioon!C833=0,"",Eksplikatsioon!C833)</f>
        <v/>
      </c>
      <c r="D832" s="23" t="str">
        <f>IF(Eksplikatsioon!D833=0,"",Eksplikatsioon!D833)</f>
        <v/>
      </c>
      <c r="E832" s="59"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1" t="str">
        <f>IF(Eksplikatsioon!B834=0,"",Eksplikatsioon!B834)</f>
        <v/>
      </c>
      <c r="C833" s="23" t="str">
        <f>IF(Eksplikatsioon!C834=0,"",Eksplikatsioon!C834)</f>
        <v/>
      </c>
      <c r="D833" s="23" t="str">
        <f>IF(Eksplikatsioon!D834=0,"",Eksplikatsioon!D834)</f>
        <v/>
      </c>
      <c r="E833" s="59"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1" t="str">
        <f>IF(Eksplikatsioon!B835=0,"",Eksplikatsioon!B835)</f>
        <v/>
      </c>
      <c r="C834" s="23" t="str">
        <f>IF(Eksplikatsioon!C835=0,"",Eksplikatsioon!C835)</f>
        <v/>
      </c>
      <c r="D834" s="23" t="str">
        <f>IF(Eksplikatsioon!D835=0,"",Eksplikatsioon!D835)</f>
        <v/>
      </c>
      <c r="E834" s="59"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1" t="str">
        <f>IF(Eksplikatsioon!B836=0,"",Eksplikatsioon!B836)</f>
        <v/>
      </c>
      <c r="C835" s="23" t="str">
        <f>IF(Eksplikatsioon!C836=0,"",Eksplikatsioon!C836)</f>
        <v/>
      </c>
      <c r="D835" s="23" t="str">
        <f>IF(Eksplikatsioon!D836=0,"",Eksplikatsioon!D836)</f>
        <v/>
      </c>
      <c r="E835" s="59"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1" t="str">
        <f>IF(Eksplikatsioon!B837=0,"",Eksplikatsioon!B837)</f>
        <v/>
      </c>
      <c r="C836" s="23" t="str">
        <f>IF(Eksplikatsioon!C837=0,"",Eksplikatsioon!C837)</f>
        <v/>
      </c>
      <c r="D836" s="23" t="str">
        <f>IF(Eksplikatsioon!D837=0,"",Eksplikatsioon!D837)</f>
        <v/>
      </c>
      <c r="E836" s="59"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1" t="str">
        <f>IF(Eksplikatsioon!B838=0,"",Eksplikatsioon!B838)</f>
        <v/>
      </c>
      <c r="C837" s="23" t="str">
        <f>IF(Eksplikatsioon!C838=0,"",Eksplikatsioon!C838)</f>
        <v/>
      </c>
      <c r="D837" s="23" t="str">
        <f>IF(Eksplikatsioon!D838=0,"",Eksplikatsioon!D838)</f>
        <v/>
      </c>
      <c r="E837" s="59"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1" t="str">
        <f>IF(Eksplikatsioon!B839=0,"",Eksplikatsioon!B839)</f>
        <v/>
      </c>
      <c r="C838" s="23" t="str">
        <f>IF(Eksplikatsioon!C839=0,"",Eksplikatsioon!C839)</f>
        <v/>
      </c>
      <c r="D838" s="23" t="str">
        <f>IF(Eksplikatsioon!D839=0,"",Eksplikatsioon!D839)</f>
        <v/>
      </c>
      <c r="E838" s="59"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1" t="str">
        <f>IF(Eksplikatsioon!B840=0,"",Eksplikatsioon!B840)</f>
        <v/>
      </c>
      <c r="C839" s="23" t="str">
        <f>IF(Eksplikatsioon!C840=0,"",Eksplikatsioon!C840)</f>
        <v/>
      </c>
      <c r="D839" s="23" t="str">
        <f>IF(Eksplikatsioon!D840=0,"",Eksplikatsioon!D840)</f>
        <v/>
      </c>
      <c r="E839" s="59"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1" t="str">
        <f>IF(Eksplikatsioon!B841=0,"",Eksplikatsioon!B841)</f>
        <v/>
      </c>
      <c r="C840" s="23" t="str">
        <f>IF(Eksplikatsioon!C841=0,"",Eksplikatsioon!C841)</f>
        <v/>
      </c>
      <c r="D840" s="23" t="str">
        <f>IF(Eksplikatsioon!D841=0,"",Eksplikatsioon!D841)</f>
        <v/>
      </c>
      <c r="E840" s="59"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1" t="str">
        <f>IF(Eksplikatsioon!B842=0,"",Eksplikatsioon!B842)</f>
        <v/>
      </c>
      <c r="C841" s="23" t="str">
        <f>IF(Eksplikatsioon!C842=0,"",Eksplikatsioon!C842)</f>
        <v/>
      </c>
      <c r="D841" s="23" t="str">
        <f>IF(Eksplikatsioon!D842=0,"",Eksplikatsioon!D842)</f>
        <v/>
      </c>
      <c r="E841" s="59"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1" t="str">
        <f>IF(Eksplikatsioon!B843=0,"",Eksplikatsioon!B843)</f>
        <v/>
      </c>
      <c r="C842" s="23" t="str">
        <f>IF(Eksplikatsioon!C843=0,"",Eksplikatsioon!C843)</f>
        <v/>
      </c>
      <c r="D842" s="23" t="str">
        <f>IF(Eksplikatsioon!D843=0,"",Eksplikatsioon!D843)</f>
        <v/>
      </c>
      <c r="E842" s="59"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1" t="str">
        <f>IF(Eksplikatsioon!B844=0,"",Eksplikatsioon!B844)</f>
        <v/>
      </c>
      <c r="C843" s="23" t="str">
        <f>IF(Eksplikatsioon!C844=0,"",Eksplikatsioon!C844)</f>
        <v/>
      </c>
      <c r="D843" s="23" t="str">
        <f>IF(Eksplikatsioon!D844=0,"",Eksplikatsioon!D844)</f>
        <v/>
      </c>
      <c r="E843" s="59"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1" t="str">
        <f>IF(Eksplikatsioon!B845=0,"",Eksplikatsioon!B845)</f>
        <v/>
      </c>
      <c r="C844" s="23" t="str">
        <f>IF(Eksplikatsioon!C845=0,"",Eksplikatsioon!C845)</f>
        <v/>
      </c>
      <c r="D844" s="23" t="str">
        <f>IF(Eksplikatsioon!D845=0,"",Eksplikatsioon!D845)</f>
        <v/>
      </c>
      <c r="E844" s="59"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1" t="str">
        <f>IF(Eksplikatsioon!B846=0,"",Eksplikatsioon!B846)</f>
        <v/>
      </c>
      <c r="C845" s="23" t="str">
        <f>IF(Eksplikatsioon!C846=0,"",Eksplikatsioon!C846)</f>
        <v/>
      </c>
      <c r="D845" s="23" t="str">
        <f>IF(Eksplikatsioon!D846=0,"",Eksplikatsioon!D846)</f>
        <v/>
      </c>
      <c r="E845" s="59"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1" t="str">
        <f>IF(Eksplikatsioon!B847=0,"",Eksplikatsioon!B847)</f>
        <v/>
      </c>
      <c r="C846" s="23" t="str">
        <f>IF(Eksplikatsioon!C847=0,"",Eksplikatsioon!C847)</f>
        <v/>
      </c>
      <c r="D846" s="23" t="str">
        <f>IF(Eksplikatsioon!D847=0,"",Eksplikatsioon!D847)</f>
        <v/>
      </c>
      <c r="E846" s="59"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1" t="str">
        <f>IF(Eksplikatsioon!B848=0,"",Eksplikatsioon!B848)</f>
        <v/>
      </c>
      <c r="C847" s="23" t="str">
        <f>IF(Eksplikatsioon!C848=0,"",Eksplikatsioon!C848)</f>
        <v/>
      </c>
      <c r="D847" s="23" t="str">
        <f>IF(Eksplikatsioon!D848=0,"",Eksplikatsioon!D848)</f>
        <v/>
      </c>
      <c r="E847" s="59"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1" t="str">
        <f>IF(Eksplikatsioon!B849=0,"",Eksplikatsioon!B849)</f>
        <v/>
      </c>
      <c r="C848" s="23" t="str">
        <f>IF(Eksplikatsioon!C849=0,"",Eksplikatsioon!C849)</f>
        <v/>
      </c>
      <c r="D848" s="23" t="str">
        <f>IF(Eksplikatsioon!D849=0,"",Eksplikatsioon!D849)</f>
        <v/>
      </c>
      <c r="E848" s="59"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1" t="str">
        <f>IF(Eksplikatsioon!B850=0,"",Eksplikatsioon!B850)</f>
        <v/>
      </c>
      <c r="C849" s="23" t="str">
        <f>IF(Eksplikatsioon!C850=0,"",Eksplikatsioon!C850)</f>
        <v/>
      </c>
      <c r="D849" s="23" t="str">
        <f>IF(Eksplikatsioon!D850=0,"",Eksplikatsioon!D850)</f>
        <v/>
      </c>
      <c r="E849" s="59"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1" t="str">
        <f>IF(Eksplikatsioon!B851=0,"",Eksplikatsioon!B851)</f>
        <v/>
      </c>
      <c r="C850" s="23" t="str">
        <f>IF(Eksplikatsioon!C851=0,"",Eksplikatsioon!C851)</f>
        <v/>
      </c>
      <c r="D850" s="23" t="str">
        <f>IF(Eksplikatsioon!D851=0,"",Eksplikatsioon!D851)</f>
        <v/>
      </c>
      <c r="E850" s="59"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1" t="str">
        <f>IF(Eksplikatsioon!B852=0,"",Eksplikatsioon!B852)</f>
        <v/>
      </c>
      <c r="C851" s="23" t="str">
        <f>IF(Eksplikatsioon!C852=0,"",Eksplikatsioon!C852)</f>
        <v/>
      </c>
      <c r="D851" s="23" t="str">
        <f>IF(Eksplikatsioon!D852=0,"",Eksplikatsioon!D852)</f>
        <v/>
      </c>
      <c r="E851" s="59"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1" t="str">
        <f>IF(Eksplikatsioon!B853=0,"",Eksplikatsioon!B853)</f>
        <v/>
      </c>
      <c r="C852" s="23" t="str">
        <f>IF(Eksplikatsioon!C853=0,"",Eksplikatsioon!C853)</f>
        <v/>
      </c>
      <c r="D852" s="23" t="str">
        <f>IF(Eksplikatsioon!D853=0,"",Eksplikatsioon!D853)</f>
        <v/>
      </c>
      <c r="E852" s="59"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1" t="str">
        <f>IF(Eksplikatsioon!B854=0,"",Eksplikatsioon!B854)</f>
        <v/>
      </c>
      <c r="C853" s="23" t="str">
        <f>IF(Eksplikatsioon!C854=0,"",Eksplikatsioon!C854)</f>
        <v/>
      </c>
      <c r="D853" s="23" t="str">
        <f>IF(Eksplikatsioon!D854=0,"",Eksplikatsioon!D854)</f>
        <v/>
      </c>
      <c r="E853" s="59"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1" t="str">
        <f>IF(Eksplikatsioon!B855=0,"",Eksplikatsioon!B855)</f>
        <v/>
      </c>
      <c r="C854" s="23" t="str">
        <f>IF(Eksplikatsioon!C855=0,"",Eksplikatsioon!C855)</f>
        <v/>
      </c>
      <c r="D854" s="23" t="str">
        <f>IF(Eksplikatsioon!D855=0,"",Eksplikatsioon!D855)</f>
        <v/>
      </c>
      <c r="E854" s="59"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1" t="str">
        <f>IF(Eksplikatsioon!B856=0,"",Eksplikatsioon!B856)</f>
        <v/>
      </c>
      <c r="C855" s="23" t="str">
        <f>IF(Eksplikatsioon!C856=0,"",Eksplikatsioon!C856)</f>
        <v/>
      </c>
      <c r="D855" s="23" t="str">
        <f>IF(Eksplikatsioon!D856=0,"",Eksplikatsioon!D856)</f>
        <v/>
      </c>
      <c r="E855" s="59"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1" t="str">
        <f>IF(Eksplikatsioon!B857=0,"",Eksplikatsioon!B857)</f>
        <v/>
      </c>
      <c r="C856" s="23" t="str">
        <f>IF(Eksplikatsioon!C857=0,"",Eksplikatsioon!C857)</f>
        <v/>
      </c>
      <c r="D856" s="23" t="str">
        <f>IF(Eksplikatsioon!D857=0,"",Eksplikatsioon!D857)</f>
        <v/>
      </c>
      <c r="E856" s="59"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1" t="str">
        <f>IF(Eksplikatsioon!B858=0,"",Eksplikatsioon!B858)</f>
        <v/>
      </c>
      <c r="C857" s="23" t="str">
        <f>IF(Eksplikatsioon!C858=0,"",Eksplikatsioon!C858)</f>
        <v/>
      </c>
      <c r="D857" s="23" t="str">
        <f>IF(Eksplikatsioon!D858=0,"",Eksplikatsioon!D858)</f>
        <v/>
      </c>
      <c r="E857" s="59"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1" t="str">
        <f>IF(Eksplikatsioon!B859=0,"",Eksplikatsioon!B859)</f>
        <v/>
      </c>
      <c r="C858" s="23" t="str">
        <f>IF(Eksplikatsioon!C859=0,"",Eksplikatsioon!C859)</f>
        <v/>
      </c>
      <c r="D858" s="23" t="str">
        <f>IF(Eksplikatsioon!D859=0,"",Eksplikatsioon!D859)</f>
        <v/>
      </c>
      <c r="E858" s="59"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1" t="str">
        <f>IF(Eksplikatsioon!B860=0,"",Eksplikatsioon!B860)</f>
        <v/>
      </c>
      <c r="C859" s="23" t="str">
        <f>IF(Eksplikatsioon!C860=0,"",Eksplikatsioon!C860)</f>
        <v/>
      </c>
      <c r="D859" s="23" t="str">
        <f>IF(Eksplikatsioon!D860=0,"",Eksplikatsioon!D860)</f>
        <v/>
      </c>
      <c r="E859" s="59"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1" t="str">
        <f>IF(Eksplikatsioon!B861=0,"",Eksplikatsioon!B861)</f>
        <v/>
      </c>
      <c r="C860" s="23" t="str">
        <f>IF(Eksplikatsioon!C861=0,"",Eksplikatsioon!C861)</f>
        <v/>
      </c>
      <c r="D860" s="23" t="str">
        <f>IF(Eksplikatsioon!D861=0,"",Eksplikatsioon!D861)</f>
        <v/>
      </c>
      <c r="E860" s="59"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1" t="str">
        <f>IF(Eksplikatsioon!B862=0,"",Eksplikatsioon!B862)</f>
        <v/>
      </c>
      <c r="C861" s="23" t="str">
        <f>IF(Eksplikatsioon!C862=0,"",Eksplikatsioon!C862)</f>
        <v/>
      </c>
      <c r="D861" s="23" t="str">
        <f>IF(Eksplikatsioon!D862=0,"",Eksplikatsioon!D862)</f>
        <v/>
      </c>
      <c r="E861" s="59"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1" t="str">
        <f>IF(Eksplikatsioon!B863=0,"",Eksplikatsioon!B863)</f>
        <v/>
      </c>
      <c r="C862" s="23" t="str">
        <f>IF(Eksplikatsioon!C863=0,"",Eksplikatsioon!C863)</f>
        <v/>
      </c>
      <c r="D862" s="23" t="str">
        <f>IF(Eksplikatsioon!D863=0,"",Eksplikatsioon!D863)</f>
        <v/>
      </c>
      <c r="E862" s="59"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1" t="str">
        <f>IF(Eksplikatsioon!B864=0,"",Eksplikatsioon!B864)</f>
        <v/>
      </c>
      <c r="C863" s="23" t="str">
        <f>IF(Eksplikatsioon!C864=0,"",Eksplikatsioon!C864)</f>
        <v/>
      </c>
      <c r="D863" s="23" t="str">
        <f>IF(Eksplikatsioon!D864=0,"",Eksplikatsioon!D864)</f>
        <v/>
      </c>
      <c r="E863" s="59"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1" t="str">
        <f>IF(Eksplikatsioon!B865=0,"",Eksplikatsioon!B865)</f>
        <v/>
      </c>
      <c r="C864" s="23" t="str">
        <f>IF(Eksplikatsioon!C865=0,"",Eksplikatsioon!C865)</f>
        <v/>
      </c>
      <c r="D864" s="23" t="str">
        <f>IF(Eksplikatsioon!D865=0,"",Eksplikatsioon!D865)</f>
        <v/>
      </c>
      <c r="E864" s="59"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1" t="str">
        <f>IF(Eksplikatsioon!B866=0,"",Eksplikatsioon!B866)</f>
        <v/>
      </c>
      <c r="C865" s="23" t="str">
        <f>IF(Eksplikatsioon!C866=0,"",Eksplikatsioon!C866)</f>
        <v/>
      </c>
      <c r="D865" s="23" t="str">
        <f>IF(Eksplikatsioon!D866=0,"",Eksplikatsioon!D866)</f>
        <v/>
      </c>
      <c r="E865" s="59"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1" t="str">
        <f>IF(Eksplikatsioon!B867=0,"",Eksplikatsioon!B867)</f>
        <v/>
      </c>
      <c r="C866" s="23" t="str">
        <f>IF(Eksplikatsioon!C867=0,"",Eksplikatsioon!C867)</f>
        <v/>
      </c>
      <c r="D866" s="23" t="str">
        <f>IF(Eksplikatsioon!D867=0,"",Eksplikatsioon!D867)</f>
        <v/>
      </c>
      <c r="E866" s="59"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1" t="str">
        <f>IF(Eksplikatsioon!B868=0,"",Eksplikatsioon!B868)</f>
        <v/>
      </c>
      <c r="C867" s="23" t="str">
        <f>IF(Eksplikatsioon!C868=0,"",Eksplikatsioon!C868)</f>
        <v/>
      </c>
      <c r="D867" s="23" t="str">
        <f>IF(Eksplikatsioon!D868=0,"",Eksplikatsioon!D868)</f>
        <v/>
      </c>
      <c r="E867" s="59"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1" t="str">
        <f>IF(Eksplikatsioon!B869=0,"",Eksplikatsioon!B869)</f>
        <v/>
      </c>
      <c r="C868" s="23" t="str">
        <f>IF(Eksplikatsioon!C869=0,"",Eksplikatsioon!C869)</f>
        <v/>
      </c>
      <c r="D868" s="23" t="str">
        <f>IF(Eksplikatsioon!D869=0,"",Eksplikatsioon!D869)</f>
        <v/>
      </c>
      <c r="E868" s="59"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1" t="str">
        <f>IF(Eksplikatsioon!B870=0,"",Eksplikatsioon!B870)</f>
        <v/>
      </c>
      <c r="C869" s="23" t="str">
        <f>IF(Eksplikatsioon!C870=0,"",Eksplikatsioon!C870)</f>
        <v/>
      </c>
      <c r="D869" s="23" t="str">
        <f>IF(Eksplikatsioon!D870=0,"",Eksplikatsioon!D870)</f>
        <v/>
      </c>
      <c r="E869" s="59"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1" t="str">
        <f>IF(Eksplikatsioon!B871=0,"",Eksplikatsioon!B871)</f>
        <v/>
      </c>
      <c r="C870" s="23" t="str">
        <f>IF(Eksplikatsioon!C871=0,"",Eksplikatsioon!C871)</f>
        <v/>
      </c>
      <c r="D870" s="23" t="str">
        <f>IF(Eksplikatsioon!D871=0,"",Eksplikatsioon!D871)</f>
        <v/>
      </c>
      <c r="E870" s="59"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1" t="str">
        <f>IF(Eksplikatsioon!B872=0,"",Eksplikatsioon!B872)</f>
        <v/>
      </c>
      <c r="C871" s="23" t="str">
        <f>IF(Eksplikatsioon!C872=0,"",Eksplikatsioon!C872)</f>
        <v/>
      </c>
      <c r="D871" s="23" t="str">
        <f>IF(Eksplikatsioon!D872=0,"",Eksplikatsioon!D872)</f>
        <v/>
      </c>
      <c r="E871" s="59"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1" t="str">
        <f>IF(Eksplikatsioon!B873=0,"",Eksplikatsioon!B873)</f>
        <v/>
      </c>
      <c r="C872" s="23" t="str">
        <f>IF(Eksplikatsioon!C873=0,"",Eksplikatsioon!C873)</f>
        <v/>
      </c>
      <c r="D872" s="23" t="str">
        <f>IF(Eksplikatsioon!D873=0,"",Eksplikatsioon!D873)</f>
        <v/>
      </c>
      <c r="E872" s="59"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1" t="str">
        <f>IF(Eksplikatsioon!B874=0,"",Eksplikatsioon!B874)</f>
        <v/>
      </c>
      <c r="C873" s="23" t="str">
        <f>IF(Eksplikatsioon!C874=0,"",Eksplikatsioon!C874)</f>
        <v/>
      </c>
      <c r="D873" s="23" t="str">
        <f>IF(Eksplikatsioon!D874=0,"",Eksplikatsioon!D874)</f>
        <v/>
      </c>
      <c r="E873" s="59"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1" t="str">
        <f>IF(Eksplikatsioon!B875=0,"",Eksplikatsioon!B875)</f>
        <v/>
      </c>
      <c r="C874" s="23" t="str">
        <f>IF(Eksplikatsioon!C875=0,"",Eksplikatsioon!C875)</f>
        <v/>
      </c>
      <c r="D874" s="23" t="str">
        <f>IF(Eksplikatsioon!D875=0,"",Eksplikatsioon!D875)</f>
        <v/>
      </c>
      <c r="E874" s="59"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1" t="str">
        <f>IF(Eksplikatsioon!B876=0,"",Eksplikatsioon!B876)</f>
        <v/>
      </c>
      <c r="C875" s="23" t="str">
        <f>IF(Eksplikatsioon!C876=0,"",Eksplikatsioon!C876)</f>
        <v/>
      </c>
      <c r="D875" s="23" t="str">
        <f>IF(Eksplikatsioon!D876=0,"",Eksplikatsioon!D876)</f>
        <v/>
      </c>
      <c r="E875" s="59"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1" t="str">
        <f>IF(Eksplikatsioon!B877=0,"",Eksplikatsioon!B877)</f>
        <v/>
      </c>
      <c r="C876" s="23" t="str">
        <f>IF(Eksplikatsioon!C877=0,"",Eksplikatsioon!C877)</f>
        <v/>
      </c>
      <c r="D876" s="23" t="str">
        <f>IF(Eksplikatsioon!D877=0,"",Eksplikatsioon!D877)</f>
        <v/>
      </c>
      <c r="E876" s="59"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1" t="str">
        <f>IF(Eksplikatsioon!B878=0,"",Eksplikatsioon!B878)</f>
        <v/>
      </c>
      <c r="C877" s="23" t="str">
        <f>IF(Eksplikatsioon!C878=0,"",Eksplikatsioon!C878)</f>
        <v/>
      </c>
      <c r="D877" s="23" t="str">
        <f>IF(Eksplikatsioon!D878=0,"",Eksplikatsioon!D878)</f>
        <v/>
      </c>
      <c r="E877" s="59"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1" t="str">
        <f>IF(Eksplikatsioon!B879=0,"",Eksplikatsioon!B879)</f>
        <v/>
      </c>
      <c r="C878" s="23" t="str">
        <f>IF(Eksplikatsioon!C879=0,"",Eksplikatsioon!C879)</f>
        <v/>
      </c>
      <c r="D878" s="23" t="str">
        <f>IF(Eksplikatsioon!D879=0,"",Eksplikatsioon!D879)</f>
        <v/>
      </c>
      <c r="E878" s="59"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1" t="str">
        <f>IF(Eksplikatsioon!B880=0,"",Eksplikatsioon!B880)</f>
        <v/>
      </c>
      <c r="C879" s="23" t="str">
        <f>IF(Eksplikatsioon!C880=0,"",Eksplikatsioon!C880)</f>
        <v/>
      </c>
      <c r="D879" s="23" t="str">
        <f>IF(Eksplikatsioon!D880=0,"",Eksplikatsioon!D880)</f>
        <v/>
      </c>
      <c r="E879" s="59"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1" t="str">
        <f>IF(Eksplikatsioon!B881=0,"",Eksplikatsioon!B881)</f>
        <v/>
      </c>
      <c r="C880" s="23" t="str">
        <f>IF(Eksplikatsioon!C881=0,"",Eksplikatsioon!C881)</f>
        <v/>
      </c>
      <c r="D880" s="23" t="str">
        <f>IF(Eksplikatsioon!D881=0,"",Eksplikatsioon!D881)</f>
        <v/>
      </c>
      <c r="E880" s="59"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1" t="str">
        <f>IF(Eksplikatsioon!B882=0,"",Eksplikatsioon!B882)</f>
        <v/>
      </c>
      <c r="C881" s="23" t="str">
        <f>IF(Eksplikatsioon!C882=0,"",Eksplikatsioon!C882)</f>
        <v/>
      </c>
      <c r="D881" s="23" t="str">
        <f>IF(Eksplikatsioon!D882=0,"",Eksplikatsioon!D882)</f>
        <v/>
      </c>
      <c r="E881" s="59"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1" t="str">
        <f>IF(Eksplikatsioon!B883=0,"",Eksplikatsioon!B883)</f>
        <v/>
      </c>
      <c r="C882" s="23" t="str">
        <f>IF(Eksplikatsioon!C883=0,"",Eksplikatsioon!C883)</f>
        <v/>
      </c>
      <c r="D882" s="23" t="str">
        <f>IF(Eksplikatsioon!D883=0,"",Eksplikatsioon!D883)</f>
        <v/>
      </c>
      <c r="E882" s="59"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1" t="str">
        <f>IF(Eksplikatsioon!B884=0,"",Eksplikatsioon!B884)</f>
        <v/>
      </c>
      <c r="C883" s="23" t="str">
        <f>IF(Eksplikatsioon!C884=0,"",Eksplikatsioon!C884)</f>
        <v/>
      </c>
      <c r="D883" s="23" t="str">
        <f>IF(Eksplikatsioon!D884=0,"",Eksplikatsioon!D884)</f>
        <v/>
      </c>
      <c r="E883" s="59"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1" t="str">
        <f>IF(Eksplikatsioon!B885=0,"",Eksplikatsioon!B885)</f>
        <v/>
      </c>
      <c r="C884" s="23" t="str">
        <f>IF(Eksplikatsioon!C885=0,"",Eksplikatsioon!C885)</f>
        <v/>
      </c>
      <c r="D884" s="23" t="str">
        <f>IF(Eksplikatsioon!D885=0,"",Eksplikatsioon!D885)</f>
        <v/>
      </c>
      <c r="E884" s="59"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1" t="str">
        <f>IF(Eksplikatsioon!B886=0,"",Eksplikatsioon!B886)</f>
        <v/>
      </c>
      <c r="C885" s="23" t="str">
        <f>IF(Eksplikatsioon!C886=0,"",Eksplikatsioon!C886)</f>
        <v/>
      </c>
      <c r="D885" s="23" t="str">
        <f>IF(Eksplikatsioon!D886=0,"",Eksplikatsioon!D886)</f>
        <v/>
      </c>
      <c r="E885" s="59"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1" t="str">
        <f>IF(Eksplikatsioon!B887=0,"",Eksplikatsioon!B887)</f>
        <v/>
      </c>
      <c r="C886" s="23" t="str">
        <f>IF(Eksplikatsioon!C887=0,"",Eksplikatsioon!C887)</f>
        <v/>
      </c>
      <c r="D886" s="23" t="str">
        <f>IF(Eksplikatsioon!D887=0,"",Eksplikatsioon!D887)</f>
        <v/>
      </c>
      <c r="E886" s="59"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1" t="str">
        <f>IF(Eksplikatsioon!B888=0,"",Eksplikatsioon!B888)</f>
        <v/>
      </c>
      <c r="C887" s="23" t="str">
        <f>IF(Eksplikatsioon!C888=0,"",Eksplikatsioon!C888)</f>
        <v/>
      </c>
      <c r="D887" s="23" t="str">
        <f>IF(Eksplikatsioon!D888=0,"",Eksplikatsioon!D888)</f>
        <v/>
      </c>
      <c r="E887" s="59"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1" t="str">
        <f>IF(Eksplikatsioon!B889=0,"",Eksplikatsioon!B889)</f>
        <v/>
      </c>
      <c r="C888" s="23" t="str">
        <f>IF(Eksplikatsioon!C889=0,"",Eksplikatsioon!C889)</f>
        <v/>
      </c>
      <c r="D888" s="23" t="str">
        <f>IF(Eksplikatsioon!D889=0,"",Eksplikatsioon!D889)</f>
        <v/>
      </c>
      <c r="E888" s="59"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1" t="str">
        <f>IF(Eksplikatsioon!B890=0,"",Eksplikatsioon!B890)</f>
        <v/>
      </c>
      <c r="C889" s="23" t="str">
        <f>IF(Eksplikatsioon!C890=0,"",Eksplikatsioon!C890)</f>
        <v/>
      </c>
      <c r="D889" s="23" t="str">
        <f>IF(Eksplikatsioon!D890=0,"",Eksplikatsioon!D890)</f>
        <v/>
      </c>
      <c r="E889" s="59"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1" t="str">
        <f>IF(Eksplikatsioon!B891=0,"",Eksplikatsioon!B891)</f>
        <v/>
      </c>
      <c r="C890" s="23" t="str">
        <f>IF(Eksplikatsioon!C891=0,"",Eksplikatsioon!C891)</f>
        <v/>
      </c>
      <c r="D890" s="23" t="str">
        <f>IF(Eksplikatsioon!D891=0,"",Eksplikatsioon!D891)</f>
        <v/>
      </c>
      <c r="E890" s="59"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1" t="str">
        <f>IF(Eksplikatsioon!B892=0,"",Eksplikatsioon!B892)</f>
        <v/>
      </c>
      <c r="C891" s="23" t="str">
        <f>IF(Eksplikatsioon!C892=0,"",Eksplikatsioon!C892)</f>
        <v/>
      </c>
      <c r="D891" s="23" t="str">
        <f>IF(Eksplikatsioon!D892=0,"",Eksplikatsioon!D892)</f>
        <v/>
      </c>
      <c r="E891" s="59"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1" t="str">
        <f>IF(Eksplikatsioon!B893=0,"",Eksplikatsioon!B893)</f>
        <v/>
      </c>
      <c r="C892" s="23" t="str">
        <f>IF(Eksplikatsioon!C893=0,"",Eksplikatsioon!C893)</f>
        <v/>
      </c>
      <c r="D892" s="23" t="str">
        <f>IF(Eksplikatsioon!D893=0,"",Eksplikatsioon!D893)</f>
        <v/>
      </c>
      <c r="E892" s="59"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1" t="str">
        <f>IF(Eksplikatsioon!B894=0,"",Eksplikatsioon!B894)</f>
        <v/>
      </c>
      <c r="C893" s="23" t="str">
        <f>IF(Eksplikatsioon!C894=0,"",Eksplikatsioon!C894)</f>
        <v/>
      </c>
      <c r="D893" s="23" t="str">
        <f>IF(Eksplikatsioon!D894=0,"",Eksplikatsioon!D894)</f>
        <v/>
      </c>
      <c r="E893" s="59"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1" t="str">
        <f>IF(Eksplikatsioon!B895=0,"",Eksplikatsioon!B895)</f>
        <v/>
      </c>
      <c r="C894" s="23" t="str">
        <f>IF(Eksplikatsioon!C895=0,"",Eksplikatsioon!C895)</f>
        <v/>
      </c>
      <c r="D894" s="23" t="str">
        <f>IF(Eksplikatsioon!D895=0,"",Eksplikatsioon!D895)</f>
        <v/>
      </c>
      <c r="E894" s="59"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1" t="str">
        <f>IF(Eksplikatsioon!B896=0,"",Eksplikatsioon!B896)</f>
        <v/>
      </c>
      <c r="C895" s="23" t="str">
        <f>IF(Eksplikatsioon!C896=0,"",Eksplikatsioon!C896)</f>
        <v/>
      </c>
      <c r="D895" s="23" t="str">
        <f>IF(Eksplikatsioon!D896=0,"",Eksplikatsioon!D896)</f>
        <v/>
      </c>
      <c r="E895" s="59"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1" t="str">
        <f>IF(Eksplikatsioon!B897=0,"",Eksplikatsioon!B897)</f>
        <v/>
      </c>
      <c r="C896" s="23" t="str">
        <f>IF(Eksplikatsioon!C897=0,"",Eksplikatsioon!C897)</f>
        <v/>
      </c>
      <c r="D896" s="23" t="str">
        <f>IF(Eksplikatsioon!D897=0,"",Eksplikatsioon!D897)</f>
        <v/>
      </c>
      <c r="E896" s="59"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1" t="str">
        <f>IF(Eksplikatsioon!B898=0,"",Eksplikatsioon!B898)</f>
        <v/>
      </c>
      <c r="C897" s="23" t="str">
        <f>IF(Eksplikatsioon!C898=0,"",Eksplikatsioon!C898)</f>
        <v/>
      </c>
      <c r="D897" s="23" t="str">
        <f>IF(Eksplikatsioon!D898=0,"",Eksplikatsioon!D898)</f>
        <v/>
      </c>
      <c r="E897" s="59"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1" t="str">
        <f>IF(Eksplikatsioon!B899=0,"",Eksplikatsioon!B899)</f>
        <v/>
      </c>
      <c r="C898" s="23" t="str">
        <f>IF(Eksplikatsioon!C899=0,"",Eksplikatsioon!C899)</f>
        <v/>
      </c>
      <c r="D898" s="23" t="str">
        <f>IF(Eksplikatsioon!D899=0,"",Eksplikatsioon!D899)</f>
        <v/>
      </c>
      <c r="E898" s="59"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1" t="str">
        <f>IF(Eksplikatsioon!B900=0,"",Eksplikatsioon!B900)</f>
        <v/>
      </c>
      <c r="C899" s="23" t="str">
        <f>IF(Eksplikatsioon!C900=0,"",Eksplikatsioon!C900)</f>
        <v/>
      </c>
      <c r="D899" s="23" t="str">
        <f>IF(Eksplikatsioon!D900=0,"",Eksplikatsioon!D900)</f>
        <v/>
      </c>
      <c r="E899" s="59"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1" t="str">
        <f>IF(Eksplikatsioon!B901=0,"",Eksplikatsioon!B901)</f>
        <v/>
      </c>
      <c r="C900" s="23" t="str">
        <f>IF(Eksplikatsioon!C901=0,"",Eksplikatsioon!C901)</f>
        <v/>
      </c>
      <c r="D900" s="23" t="str">
        <f>IF(Eksplikatsioon!D901=0,"",Eksplikatsioon!D901)</f>
        <v/>
      </c>
      <c r="E900" s="59"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1" t="str">
        <f>IF(Eksplikatsioon!B902=0,"",Eksplikatsioon!B902)</f>
        <v/>
      </c>
      <c r="C901" s="23" t="str">
        <f>IF(Eksplikatsioon!C902=0,"",Eksplikatsioon!C902)</f>
        <v/>
      </c>
      <c r="D901" s="23" t="str">
        <f>IF(Eksplikatsioon!D902=0,"",Eksplikatsioon!D902)</f>
        <v/>
      </c>
      <c r="E901" s="59"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1" t="str">
        <f>IF(Eksplikatsioon!B903=0,"",Eksplikatsioon!B903)</f>
        <v/>
      </c>
      <c r="C902" s="23" t="str">
        <f>IF(Eksplikatsioon!C903=0,"",Eksplikatsioon!C903)</f>
        <v/>
      </c>
      <c r="D902" s="23" t="str">
        <f>IF(Eksplikatsioon!D903=0,"",Eksplikatsioon!D903)</f>
        <v/>
      </c>
      <c r="E902" s="59"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1" t="str">
        <f>IF(Eksplikatsioon!B904=0,"",Eksplikatsioon!B904)</f>
        <v/>
      </c>
      <c r="C903" s="23" t="str">
        <f>IF(Eksplikatsioon!C904=0,"",Eksplikatsioon!C904)</f>
        <v/>
      </c>
      <c r="D903" s="23" t="str">
        <f>IF(Eksplikatsioon!D904=0,"",Eksplikatsioon!D904)</f>
        <v/>
      </c>
      <c r="E903" s="59"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1" t="str">
        <f>IF(Eksplikatsioon!B905=0,"",Eksplikatsioon!B905)</f>
        <v/>
      </c>
      <c r="C904" s="23" t="str">
        <f>IF(Eksplikatsioon!C905=0,"",Eksplikatsioon!C905)</f>
        <v/>
      </c>
      <c r="D904" s="23" t="str">
        <f>IF(Eksplikatsioon!D905=0,"",Eksplikatsioon!D905)</f>
        <v/>
      </c>
      <c r="E904" s="59"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1" t="str">
        <f>IF(Eksplikatsioon!B906=0,"",Eksplikatsioon!B906)</f>
        <v/>
      </c>
      <c r="C905" s="23" t="str">
        <f>IF(Eksplikatsioon!C906=0,"",Eksplikatsioon!C906)</f>
        <v/>
      </c>
      <c r="D905" s="23" t="str">
        <f>IF(Eksplikatsioon!D906=0,"",Eksplikatsioon!D906)</f>
        <v/>
      </c>
      <c r="E905" s="59"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1" t="str">
        <f>IF(Eksplikatsioon!B907=0,"",Eksplikatsioon!B907)</f>
        <v/>
      </c>
      <c r="C906" s="23" t="str">
        <f>IF(Eksplikatsioon!C907=0,"",Eksplikatsioon!C907)</f>
        <v/>
      </c>
      <c r="D906" s="23" t="str">
        <f>IF(Eksplikatsioon!D907=0,"",Eksplikatsioon!D907)</f>
        <v/>
      </c>
      <c r="E906" s="59"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1" t="str">
        <f>IF(Eksplikatsioon!B908=0,"",Eksplikatsioon!B908)</f>
        <v/>
      </c>
      <c r="C907" s="23" t="str">
        <f>IF(Eksplikatsioon!C908=0,"",Eksplikatsioon!C908)</f>
        <v/>
      </c>
      <c r="D907" s="23" t="str">
        <f>IF(Eksplikatsioon!D908=0,"",Eksplikatsioon!D908)</f>
        <v/>
      </c>
      <c r="E907" s="59"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1" t="str">
        <f>IF(Eksplikatsioon!B909=0,"",Eksplikatsioon!B909)</f>
        <v/>
      </c>
      <c r="C908" s="23" t="str">
        <f>IF(Eksplikatsioon!C909=0,"",Eksplikatsioon!C909)</f>
        <v/>
      </c>
      <c r="D908" s="23" t="str">
        <f>IF(Eksplikatsioon!D909=0,"",Eksplikatsioon!D909)</f>
        <v/>
      </c>
      <c r="E908" s="59"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1" t="str">
        <f>IF(Eksplikatsioon!B910=0,"",Eksplikatsioon!B910)</f>
        <v/>
      </c>
      <c r="C909" s="23" t="str">
        <f>IF(Eksplikatsioon!C910=0,"",Eksplikatsioon!C910)</f>
        <v/>
      </c>
      <c r="D909" s="23" t="str">
        <f>IF(Eksplikatsioon!D910=0,"",Eksplikatsioon!D910)</f>
        <v/>
      </c>
      <c r="E909" s="59"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1" t="str">
        <f>IF(Eksplikatsioon!B911=0,"",Eksplikatsioon!B911)</f>
        <v/>
      </c>
      <c r="C910" s="23" t="str">
        <f>IF(Eksplikatsioon!C911=0,"",Eksplikatsioon!C911)</f>
        <v/>
      </c>
      <c r="D910" s="23" t="str">
        <f>IF(Eksplikatsioon!D911=0,"",Eksplikatsioon!D911)</f>
        <v/>
      </c>
      <c r="E910" s="59"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1" t="str">
        <f>IF(Eksplikatsioon!B912=0,"",Eksplikatsioon!B912)</f>
        <v/>
      </c>
      <c r="C911" s="23" t="str">
        <f>IF(Eksplikatsioon!C912=0,"",Eksplikatsioon!C912)</f>
        <v/>
      </c>
      <c r="D911" s="23" t="str">
        <f>IF(Eksplikatsioon!D912=0,"",Eksplikatsioon!D912)</f>
        <v/>
      </c>
      <c r="E911" s="59"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1" t="str">
        <f>IF(Eksplikatsioon!B913=0,"",Eksplikatsioon!B913)</f>
        <v/>
      </c>
      <c r="C912" s="23" t="str">
        <f>IF(Eksplikatsioon!C913=0,"",Eksplikatsioon!C913)</f>
        <v/>
      </c>
      <c r="D912" s="23" t="str">
        <f>IF(Eksplikatsioon!D913=0,"",Eksplikatsioon!D913)</f>
        <v/>
      </c>
      <c r="E912" s="59"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1" t="str">
        <f>IF(Eksplikatsioon!B914=0,"",Eksplikatsioon!B914)</f>
        <v/>
      </c>
      <c r="C913" s="23" t="str">
        <f>IF(Eksplikatsioon!C914=0,"",Eksplikatsioon!C914)</f>
        <v/>
      </c>
      <c r="D913" s="23" t="str">
        <f>IF(Eksplikatsioon!D914=0,"",Eksplikatsioon!D914)</f>
        <v/>
      </c>
      <c r="E913" s="59"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1" t="str">
        <f>IF(Eksplikatsioon!B915=0,"",Eksplikatsioon!B915)</f>
        <v/>
      </c>
      <c r="C914" s="23" t="str">
        <f>IF(Eksplikatsioon!C915=0,"",Eksplikatsioon!C915)</f>
        <v/>
      </c>
      <c r="D914" s="23" t="str">
        <f>IF(Eksplikatsioon!D915=0,"",Eksplikatsioon!D915)</f>
        <v/>
      </c>
      <c r="E914" s="59"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1" t="str">
        <f>IF(Eksplikatsioon!B916=0,"",Eksplikatsioon!B916)</f>
        <v/>
      </c>
      <c r="C915" s="23" t="str">
        <f>IF(Eksplikatsioon!C916=0,"",Eksplikatsioon!C916)</f>
        <v/>
      </c>
      <c r="D915" s="23" t="str">
        <f>IF(Eksplikatsioon!D916=0,"",Eksplikatsioon!D916)</f>
        <v/>
      </c>
      <c r="E915" s="59"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1" t="str">
        <f>IF(Eksplikatsioon!B917=0,"",Eksplikatsioon!B917)</f>
        <v/>
      </c>
      <c r="C916" s="23" t="str">
        <f>IF(Eksplikatsioon!C917=0,"",Eksplikatsioon!C917)</f>
        <v/>
      </c>
      <c r="D916" s="23" t="str">
        <f>IF(Eksplikatsioon!D917=0,"",Eksplikatsioon!D917)</f>
        <v/>
      </c>
      <c r="E916" s="59"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1" t="str">
        <f>IF(Eksplikatsioon!B918=0,"",Eksplikatsioon!B918)</f>
        <v/>
      </c>
      <c r="C917" s="23" t="str">
        <f>IF(Eksplikatsioon!C918=0,"",Eksplikatsioon!C918)</f>
        <v/>
      </c>
      <c r="D917" s="23" t="str">
        <f>IF(Eksplikatsioon!D918=0,"",Eksplikatsioon!D918)</f>
        <v/>
      </c>
      <c r="E917" s="59"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1" t="str">
        <f>IF(Eksplikatsioon!B919=0,"",Eksplikatsioon!B919)</f>
        <v/>
      </c>
      <c r="C918" s="23" t="str">
        <f>IF(Eksplikatsioon!C919=0,"",Eksplikatsioon!C919)</f>
        <v/>
      </c>
      <c r="D918" s="23" t="str">
        <f>IF(Eksplikatsioon!D919=0,"",Eksplikatsioon!D919)</f>
        <v/>
      </c>
      <c r="E918" s="59"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1" t="str">
        <f>IF(Eksplikatsioon!B920=0,"",Eksplikatsioon!B920)</f>
        <v/>
      </c>
      <c r="C919" s="23" t="str">
        <f>IF(Eksplikatsioon!C920=0,"",Eksplikatsioon!C920)</f>
        <v/>
      </c>
      <c r="D919" s="23" t="str">
        <f>IF(Eksplikatsioon!D920=0,"",Eksplikatsioon!D920)</f>
        <v/>
      </c>
      <c r="E919" s="59"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1" t="str">
        <f>IF(Eksplikatsioon!B921=0,"",Eksplikatsioon!B921)</f>
        <v/>
      </c>
      <c r="C920" s="23" t="str">
        <f>IF(Eksplikatsioon!C921=0,"",Eksplikatsioon!C921)</f>
        <v/>
      </c>
      <c r="D920" s="23" t="str">
        <f>IF(Eksplikatsioon!D921=0,"",Eksplikatsioon!D921)</f>
        <v/>
      </c>
      <c r="E920" s="59"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1" t="str">
        <f>IF(Eksplikatsioon!B922=0,"",Eksplikatsioon!B922)</f>
        <v/>
      </c>
      <c r="C921" s="23" t="str">
        <f>IF(Eksplikatsioon!C922=0,"",Eksplikatsioon!C922)</f>
        <v/>
      </c>
      <c r="D921" s="23" t="str">
        <f>IF(Eksplikatsioon!D922=0,"",Eksplikatsioon!D922)</f>
        <v/>
      </c>
      <c r="E921" s="59"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1" t="str">
        <f>IF(Eksplikatsioon!B923=0,"",Eksplikatsioon!B923)</f>
        <v/>
      </c>
      <c r="C922" s="23" t="str">
        <f>IF(Eksplikatsioon!C923=0,"",Eksplikatsioon!C923)</f>
        <v/>
      </c>
      <c r="D922" s="23" t="str">
        <f>IF(Eksplikatsioon!D923=0,"",Eksplikatsioon!D923)</f>
        <v/>
      </c>
      <c r="E922" s="59"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1" t="str">
        <f>IF(Eksplikatsioon!B924=0,"",Eksplikatsioon!B924)</f>
        <v/>
      </c>
      <c r="C923" s="23" t="str">
        <f>IF(Eksplikatsioon!C924=0,"",Eksplikatsioon!C924)</f>
        <v/>
      </c>
      <c r="D923" s="23" t="str">
        <f>IF(Eksplikatsioon!D924=0,"",Eksplikatsioon!D924)</f>
        <v/>
      </c>
      <c r="E923" s="59"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1" t="str">
        <f>IF(Eksplikatsioon!B925=0,"",Eksplikatsioon!B925)</f>
        <v/>
      </c>
      <c r="C924" s="23" t="str">
        <f>IF(Eksplikatsioon!C925=0,"",Eksplikatsioon!C925)</f>
        <v/>
      </c>
      <c r="D924" s="23" t="str">
        <f>IF(Eksplikatsioon!D925=0,"",Eksplikatsioon!D925)</f>
        <v/>
      </c>
      <c r="E924" s="59"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1" t="str">
        <f>IF(Eksplikatsioon!B926=0,"",Eksplikatsioon!B926)</f>
        <v/>
      </c>
      <c r="C925" s="23" t="str">
        <f>IF(Eksplikatsioon!C926=0,"",Eksplikatsioon!C926)</f>
        <v/>
      </c>
      <c r="D925" s="23" t="str">
        <f>IF(Eksplikatsioon!D926=0,"",Eksplikatsioon!D926)</f>
        <v/>
      </c>
      <c r="E925" s="59"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1" t="str">
        <f>IF(Eksplikatsioon!B927=0,"",Eksplikatsioon!B927)</f>
        <v/>
      </c>
      <c r="C926" s="23" t="str">
        <f>IF(Eksplikatsioon!C927=0,"",Eksplikatsioon!C927)</f>
        <v/>
      </c>
      <c r="D926" s="23" t="str">
        <f>IF(Eksplikatsioon!D927=0,"",Eksplikatsioon!D927)</f>
        <v/>
      </c>
      <c r="E926" s="59"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1" t="str">
        <f>IF(Eksplikatsioon!B928=0,"",Eksplikatsioon!B928)</f>
        <v/>
      </c>
      <c r="C927" s="23" t="str">
        <f>IF(Eksplikatsioon!C928=0,"",Eksplikatsioon!C928)</f>
        <v/>
      </c>
      <c r="D927" s="23" t="str">
        <f>IF(Eksplikatsioon!D928=0,"",Eksplikatsioon!D928)</f>
        <v/>
      </c>
      <c r="E927" s="59"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1" t="str">
        <f>IF(Eksplikatsioon!B929=0,"",Eksplikatsioon!B929)</f>
        <v/>
      </c>
      <c r="C928" s="23" t="str">
        <f>IF(Eksplikatsioon!C929=0,"",Eksplikatsioon!C929)</f>
        <v/>
      </c>
      <c r="D928" s="23" t="str">
        <f>IF(Eksplikatsioon!D929=0,"",Eksplikatsioon!D929)</f>
        <v/>
      </c>
      <c r="E928" s="59"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1" t="str">
        <f>IF(Eksplikatsioon!B930=0,"",Eksplikatsioon!B930)</f>
        <v/>
      </c>
      <c r="C929" s="23" t="str">
        <f>IF(Eksplikatsioon!C930=0,"",Eksplikatsioon!C930)</f>
        <v/>
      </c>
      <c r="D929" s="23" t="str">
        <f>IF(Eksplikatsioon!D930=0,"",Eksplikatsioon!D930)</f>
        <v/>
      </c>
      <c r="E929" s="59"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1" t="str">
        <f>IF(Eksplikatsioon!B931=0,"",Eksplikatsioon!B931)</f>
        <v/>
      </c>
      <c r="C930" s="23" t="str">
        <f>IF(Eksplikatsioon!C931=0,"",Eksplikatsioon!C931)</f>
        <v/>
      </c>
      <c r="D930" s="23" t="str">
        <f>IF(Eksplikatsioon!D931=0,"",Eksplikatsioon!D931)</f>
        <v/>
      </c>
      <c r="E930" s="59"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1" t="str">
        <f>IF(Eksplikatsioon!B932=0,"",Eksplikatsioon!B932)</f>
        <v/>
      </c>
      <c r="C931" s="23" t="str">
        <f>IF(Eksplikatsioon!C932=0,"",Eksplikatsioon!C932)</f>
        <v/>
      </c>
      <c r="D931" s="23" t="str">
        <f>IF(Eksplikatsioon!D932=0,"",Eksplikatsioon!D932)</f>
        <v/>
      </c>
      <c r="E931" s="59"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1" t="str">
        <f>IF(Eksplikatsioon!B933=0,"",Eksplikatsioon!B933)</f>
        <v/>
      </c>
      <c r="C932" s="23" t="str">
        <f>IF(Eksplikatsioon!C933=0,"",Eksplikatsioon!C933)</f>
        <v/>
      </c>
      <c r="D932" s="23" t="str">
        <f>IF(Eksplikatsioon!D933=0,"",Eksplikatsioon!D933)</f>
        <v/>
      </c>
      <c r="E932" s="59"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1" t="str">
        <f>IF(Eksplikatsioon!B934=0,"",Eksplikatsioon!B934)</f>
        <v/>
      </c>
      <c r="C933" s="23" t="str">
        <f>IF(Eksplikatsioon!C934=0,"",Eksplikatsioon!C934)</f>
        <v/>
      </c>
      <c r="D933" s="23" t="str">
        <f>IF(Eksplikatsioon!D934=0,"",Eksplikatsioon!D934)</f>
        <v/>
      </c>
      <c r="E933" s="59"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1" t="str">
        <f>IF(Eksplikatsioon!B935=0,"",Eksplikatsioon!B935)</f>
        <v/>
      </c>
      <c r="C934" s="23" t="str">
        <f>IF(Eksplikatsioon!C935=0,"",Eksplikatsioon!C935)</f>
        <v/>
      </c>
      <c r="D934" s="23" t="str">
        <f>IF(Eksplikatsioon!D935=0,"",Eksplikatsioon!D935)</f>
        <v/>
      </c>
      <c r="E934" s="59"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1" t="str">
        <f>IF(Eksplikatsioon!B936=0,"",Eksplikatsioon!B936)</f>
        <v/>
      </c>
      <c r="C935" s="23" t="str">
        <f>IF(Eksplikatsioon!C936=0,"",Eksplikatsioon!C936)</f>
        <v/>
      </c>
      <c r="D935" s="23" t="str">
        <f>IF(Eksplikatsioon!D936=0,"",Eksplikatsioon!D936)</f>
        <v/>
      </c>
      <c r="E935" s="59"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1" t="str">
        <f>IF(Eksplikatsioon!B937=0,"",Eksplikatsioon!B937)</f>
        <v/>
      </c>
      <c r="C936" s="23" t="str">
        <f>IF(Eksplikatsioon!C937=0,"",Eksplikatsioon!C937)</f>
        <v/>
      </c>
      <c r="D936" s="23" t="str">
        <f>IF(Eksplikatsioon!D937=0,"",Eksplikatsioon!D937)</f>
        <v/>
      </c>
      <c r="E936" s="59"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1" t="str">
        <f>IF(Eksplikatsioon!B938=0,"",Eksplikatsioon!B938)</f>
        <v/>
      </c>
      <c r="C937" s="23" t="str">
        <f>IF(Eksplikatsioon!C938=0,"",Eksplikatsioon!C938)</f>
        <v/>
      </c>
      <c r="D937" s="23" t="str">
        <f>IF(Eksplikatsioon!D938=0,"",Eksplikatsioon!D938)</f>
        <v/>
      </c>
      <c r="E937" s="59"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1" t="str">
        <f>IF(Eksplikatsioon!B939=0,"",Eksplikatsioon!B939)</f>
        <v/>
      </c>
      <c r="C938" s="23" t="str">
        <f>IF(Eksplikatsioon!C939=0,"",Eksplikatsioon!C939)</f>
        <v/>
      </c>
      <c r="D938" s="23" t="str">
        <f>IF(Eksplikatsioon!D939=0,"",Eksplikatsioon!D939)</f>
        <v/>
      </c>
      <c r="E938" s="59"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1" t="str">
        <f>IF(Eksplikatsioon!B940=0,"",Eksplikatsioon!B940)</f>
        <v/>
      </c>
      <c r="C939" s="23" t="str">
        <f>IF(Eksplikatsioon!C940=0,"",Eksplikatsioon!C940)</f>
        <v/>
      </c>
      <c r="D939" s="23" t="str">
        <f>IF(Eksplikatsioon!D940=0,"",Eksplikatsioon!D940)</f>
        <v/>
      </c>
      <c r="E939" s="59"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1" t="str">
        <f>IF(Eksplikatsioon!B941=0,"",Eksplikatsioon!B941)</f>
        <v/>
      </c>
      <c r="C940" s="23" t="str">
        <f>IF(Eksplikatsioon!C941=0,"",Eksplikatsioon!C941)</f>
        <v/>
      </c>
      <c r="D940" s="23" t="str">
        <f>IF(Eksplikatsioon!D941=0,"",Eksplikatsioon!D941)</f>
        <v/>
      </c>
      <c r="E940" s="59"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1" t="str">
        <f>IF(Eksplikatsioon!B942=0,"",Eksplikatsioon!B942)</f>
        <v/>
      </c>
      <c r="C941" s="23" t="str">
        <f>IF(Eksplikatsioon!C942=0,"",Eksplikatsioon!C942)</f>
        <v/>
      </c>
      <c r="D941" s="23" t="str">
        <f>IF(Eksplikatsioon!D942=0,"",Eksplikatsioon!D942)</f>
        <v/>
      </c>
      <c r="E941" s="59"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1" t="str">
        <f>IF(Eksplikatsioon!B943=0,"",Eksplikatsioon!B943)</f>
        <v/>
      </c>
      <c r="C942" s="23" t="str">
        <f>IF(Eksplikatsioon!C943=0,"",Eksplikatsioon!C943)</f>
        <v/>
      </c>
      <c r="D942" s="23" t="str">
        <f>IF(Eksplikatsioon!D943=0,"",Eksplikatsioon!D943)</f>
        <v/>
      </c>
      <c r="E942" s="59"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1" t="str">
        <f>IF(Eksplikatsioon!B944=0,"",Eksplikatsioon!B944)</f>
        <v/>
      </c>
      <c r="C943" s="23" t="str">
        <f>IF(Eksplikatsioon!C944=0,"",Eksplikatsioon!C944)</f>
        <v/>
      </c>
      <c r="D943" s="23" t="str">
        <f>IF(Eksplikatsioon!D944=0,"",Eksplikatsioon!D944)</f>
        <v/>
      </c>
      <c r="E943" s="59"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1" t="str">
        <f>IF(Eksplikatsioon!B945=0,"",Eksplikatsioon!B945)</f>
        <v/>
      </c>
      <c r="C944" s="23" t="str">
        <f>IF(Eksplikatsioon!C945=0,"",Eksplikatsioon!C945)</f>
        <v/>
      </c>
      <c r="D944" s="23" t="str">
        <f>IF(Eksplikatsioon!D945=0,"",Eksplikatsioon!D945)</f>
        <v/>
      </c>
      <c r="E944" s="59"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1" t="str">
        <f>IF(Eksplikatsioon!B946=0,"",Eksplikatsioon!B946)</f>
        <v/>
      </c>
      <c r="C945" s="23" t="str">
        <f>IF(Eksplikatsioon!C946=0,"",Eksplikatsioon!C946)</f>
        <v/>
      </c>
      <c r="D945" s="23" t="str">
        <f>IF(Eksplikatsioon!D946=0,"",Eksplikatsioon!D946)</f>
        <v/>
      </c>
      <c r="E945" s="59"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1" t="str">
        <f>IF(Eksplikatsioon!B947=0,"",Eksplikatsioon!B947)</f>
        <v/>
      </c>
      <c r="C946" s="23" t="str">
        <f>IF(Eksplikatsioon!C947=0,"",Eksplikatsioon!C947)</f>
        <v/>
      </c>
      <c r="D946" s="23" t="str">
        <f>IF(Eksplikatsioon!D947=0,"",Eksplikatsioon!D947)</f>
        <v/>
      </c>
      <c r="E946" s="59"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1" t="str">
        <f>IF(Eksplikatsioon!B948=0,"",Eksplikatsioon!B948)</f>
        <v/>
      </c>
      <c r="C947" s="23" t="str">
        <f>IF(Eksplikatsioon!C948=0,"",Eksplikatsioon!C948)</f>
        <v/>
      </c>
      <c r="D947" s="23" t="str">
        <f>IF(Eksplikatsioon!D948=0,"",Eksplikatsioon!D948)</f>
        <v/>
      </c>
      <c r="E947" s="59"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1" t="str">
        <f>IF(Eksplikatsioon!B949=0,"",Eksplikatsioon!B949)</f>
        <v/>
      </c>
      <c r="C948" s="23" t="str">
        <f>IF(Eksplikatsioon!C949=0,"",Eksplikatsioon!C949)</f>
        <v/>
      </c>
      <c r="D948" s="23" t="str">
        <f>IF(Eksplikatsioon!D949=0,"",Eksplikatsioon!D949)</f>
        <v/>
      </c>
      <c r="E948" s="59"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1" t="str">
        <f>IF(Eksplikatsioon!B950=0,"",Eksplikatsioon!B950)</f>
        <v/>
      </c>
      <c r="C949" s="23" t="str">
        <f>IF(Eksplikatsioon!C950=0,"",Eksplikatsioon!C950)</f>
        <v/>
      </c>
      <c r="D949" s="23" t="str">
        <f>IF(Eksplikatsioon!D950=0,"",Eksplikatsioon!D950)</f>
        <v/>
      </c>
      <c r="E949" s="59"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1" t="str">
        <f>IF(Eksplikatsioon!B951=0,"",Eksplikatsioon!B951)</f>
        <v/>
      </c>
      <c r="C950" s="23" t="str">
        <f>IF(Eksplikatsioon!C951=0,"",Eksplikatsioon!C951)</f>
        <v/>
      </c>
      <c r="D950" s="23" t="str">
        <f>IF(Eksplikatsioon!D951=0,"",Eksplikatsioon!D951)</f>
        <v/>
      </c>
      <c r="E950" s="59"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1" t="str">
        <f>IF(Eksplikatsioon!B952=0,"",Eksplikatsioon!B952)</f>
        <v/>
      </c>
      <c r="C951" s="23" t="str">
        <f>IF(Eksplikatsioon!C952=0,"",Eksplikatsioon!C952)</f>
        <v/>
      </c>
      <c r="D951" s="23" t="str">
        <f>IF(Eksplikatsioon!D952=0,"",Eksplikatsioon!D952)</f>
        <v/>
      </c>
      <c r="E951" s="59"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1" t="str">
        <f>IF(Eksplikatsioon!B953=0,"",Eksplikatsioon!B953)</f>
        <v/>
      </c>
      <c r="C952" s="23" t="str">
        <f>IF(Eksplikatsioon!C953=0,"",Eksplikatsioon!C953)</f>
        <v/>
      </c>
      <c r="D952" s="23" t="str">
        <f>IF(Eksplikatsioon!D953=0,"",Eksplikatsioon!D953)</f>
        <v/>
      </c>
      <c r="E952" s="59"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1" t="str">
        <f>IF(Eksplikatsioon!B954=0,"",Eksplikatsioon!B954)</f>
        <v/>
      </c>
      <c r="C953" s="23" t="str">
        <f>IF(Eksplikatsioon!C954=0,"",Eksplikatsioon!C954)</f>
        <v/>
      </c>
      <c r="D953" s="23" t="str">
        <f>IF(Eksplikatsioon!D954=0,"",Eksplikatsioon!D954)</f>
        <v/>
      </c>
      <c r="E953" s="59"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1" t="str">
        <f>IF(Eksplikatsioon!B955=0,"",Eksplikatsioon!B955)</f>
        <v/>
      </c>
      <c r="C954" s="23" t="str">
        <f>IF(Eksplikatsioon!C955=0,"",Eksplikatsioon!C955)</f>
        <v/>
      </c>
      <c r="D954" s="23" t="str">
        <f>IF(Eksplikatsioon!D955=0,"",Eksplikatsioon!D955)</f>
        <v/>
      </c>
      <c r="E954" s="59"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1" t="str">
        <f>IF(Eksplikatsioon!B956=0,"",Eksplikatsioon!B956)</f>
        <v/>
      </c>
      <c r="C955" s="23" t="str">
        <f>IF(Eksplikatsioon!C956=0,"",Eksplikatsioon!C956)</f>
        <v/>
      </c>
      <c r="D955" s="23" t="str">
        <f>IF(Eksplikatsioon!D956=0,"",Eksplikatsioon!D956)</f>
        <v/>
      </c>
      <c r="E955" s="59"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1" t="str">
        <f>IF(Eksplikatsioon!B957=0,"",Eksplikatsioon!B957)</f>
        <v/>
      </c>
      <c r="C956" s="23" t="str">
        <f>IF(Eksplikatsioon!C957=0,"",Eksplikatsioon!C957)</f>
        <v/>
      </c>
      <c r="D956" s="23" t="str">
        <f>IF(Eksplikatsioon!D957=0,"",Eksplikatsioon!D957)</f>
        <v/>
      </c>
      <c r="E956" s="59"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1" t="str">
        <f>IF(Eksplikatsioon!B958=0,"",Eksplikatsioon!B958)</f>
        <v/>
      </c>
      <c r="C957" s="23" t="str">
        <f>IF(Eksplikatsioon!C958=0,"",Eksplikatsioon!C958)</f>
        <v/>
      </c>
      <c r="D957" s="23" t="str">
        <f>IF(Eksplikatsioon!D958=0,"",Eksplikatsioon!D958)</f>
        <v/>
      </c>
      <c r="E957" s="59"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1" t="str">
        <f>IF(Eksplikatsioon!B959=0,"",Eksplikatsioon!B959)</f>
        <v/>
      </c>
      <c r="C958" s="23" t="str">
        <f>IF(Eksplikatsioon!C959=0,"",Eksplikatsioon!C959)</f>
        <v/>
      </c>
      <c r="D958" s="23" t="str">
        <f>IF(Eksplikatsioon!D959=0,"",Eksplikatsioon!D959)</f>
        <v/>
      </c>
      <c r="E958" s="59"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1" t="str">
        <f>IF(Eksplikatsioon!B960=0,"",Eksplikatsioon!B960)</f>
        <v/>
      </c>
      <c r="C959" s="23" t="str">
        <f>IF(Eksplikatsioon!C960=0,"",Eksplikatsioon!C960)</f>
        <v/>
      </c>
      <c r="D959" s="23" t="str">
        <f>IF(Eksplikatsioon!D960=0,"",Eksplikatsioon!D960)</f>
        <v/>
      </c>
      <c r="E959" s="59"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1" t="str">
        <f>IF(Eksplikatsioon!B961=0,"",Eksplikatsioon!B961)</f>
        <v/>
      </c>
      <c r="C960" s="23" t="str">
        <f>IF(Eksplikatsioon!C961=0,"",Eksplikatsioon!C961)</f>
        <v/>
      </c>
      <c r="D960" s="23" t="str">
        <f>IF(Eksplikatsioon!D961=0,"",Eksplikatsioon!D961)</f>
        <v/>
      </c>
      <c r="E960" s="59"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1" t="str">
        <f>IF(Eksplikatsioon!B962=0,"",Eksplikatsioon!B962)</f>
        <v/>
      </c>
      <c r="C961" s="23" t="str">
        <f>IF(Eksplikatsioon!C962=0,"",Eksplikatsioon!C962)</f>
        <v/>
      </c>
      <c r="D961" s="23" t="str">
        <f>IF(Eksplikatsioon!D962=0,"",Eksplikatsioon!D962)</f>
        <v/>
      </c>
      <c r="E961" s="59"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1" t="str">
        <f>IF(Eksplikatsioon!B963=0,"",Eksplikatsioon!B963)</f>
        <v/>
      </c>
      <c r="C962" s="23" t="str">
        <f>IF(Eksplikatsioon!C963=0,"",Eksplikatsioon!C963)</f>
        <v/>
      </c>
      <c r="D962" s="23" t="str">
        <f>IF(Eksplikatsioon!D963=0,"",Eksplikatsioon!D963)</f>
        <v/>
      </c>
      <c r="E962" s="59"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1" t="str">
        <f>IF(Eksplikatsioon!B964=0,"",Eksplikatsioon!B964)</f>
        <v/>
      </c>
      <c r="C963" s="23" t="str">
        <f>IF(Eksplikatsioon!C964=0,"",Eksplikatsioon!C964)</f>
        <v/>
      </c>
      <c r="D963" s="23" t="str">
        <f>IF(Eksplikatsioon!D964=0,"",Eksplikatsioon!D964)</f>
        <v/>
      </c>
      <c r="E963" s="59"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1" t="str">
        <f>IF(Eksplikatsioon!B965=0,"",Eksplikatsioon!B965)</f>
        <v/>
      </c>
      <c r="C964" s="23" t="str">
        <f>IF(Eksplikatsioon!C965=0,"",Eksplikatsioon!C965)</f>
        <v/>
      </c>
      <c r="D964" s="23" t="str">
        <f>IF(Eksplikatsioon!D965=0,"",Eksplikatsioon!D965)</f>
        <v/>
      </c>
      <c r="E964" s="59"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1" t="str">
        <f>IF(Eksplikatsioon!B966=0,"",Eksplikatsioon!B966)</f>
        <v/>
      </c>
      <c r="C965" s="23" t="str">
        <f>IF(Eksplikatsioon!C966=0,"",Eksplikatsioon!C966)</f>
        <v/>
      </c>
      <c r="D965" s="23" t="str">
        <f>IF(Eksplikatsioon!D966=0,"",Eksplikatsioon!D966)</f>
        <v/>
      </c>
      <c r="E965" s="59"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1" t="str">
        <f>IF(Eksplikatsioon!B967=0,"",Eksplikatsioon!B967)</f>
        <v/>
      </c>
      <c r="C966" s="23" t="str">
        <f>IF(Eksplikatsioon!C967=0,"",Eksplikatsioon!C967)</f>
        <v/>
      </c>
      <c r="D966" s="23" t="str">
        <f>IF(Eksplikatsioon!D967=0,"",Eksplikatsioon!D967)</f>
        <v/>
      </c>
      <c r="E966" s="59"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1" t="str">
        <f>IF(Eksplikatsioon!B968=0,"",Eksplikatsioon!B968)</f>
        <v/>
      </c>
      <c r="C967" s="23" t="str">
        <f>IF(Eksplikatsioon!C968=0,"",Eksplikatsioon!C968)</f>
        <v/>
      </c>
      <c r="D967" s="23" t="str">
        <f>IF(Eksplikatsioon!D968=0,"",Eksplikatsioon!D968)</f>
        <v/>
      </c>
      <c r="E967" s="59"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1" t="str">
        <f>IF(Eksplikatsioon!B969=0,"",Eksplikatsioon!B969)</f>
        <v/>
      </c>
      <c r="C968" s="23" t="str">
        <f>IF(Eksplikatsioon!C969=0,"",Eksplikatsioon!C969)</f>
        <v/>
      </c>
      <c r="D968" s="23" t="str">
        <f>IF(Eksplikatsioon!D969=0,"",Eksplikatsioon!D969)</f>
        <v/>
      </c>
      <c r="E968" s="59"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1" t="str">
        <f>IF(Eksplikatsioon!B970=0,"",Eksplikatsioon!B970)</f>
        <v/>
      </c>
      <c r="C969" s="23" t="str">
        <f>IF(Eksplikatsioon!C970=0,"",Eksplikatsioon!C970)</f>
        <v/>
      </c>
      <c r="D969" s="23" t="str">
        <f>IF(Eksplikatsioon!D970=0,"",Eksplikatsioon!D970)</f>
        <v/>
      </c>
      <c r="E969" s="59"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1" t="str">
        <f>IF(Eksplikatsioon!B971=0,"",Eksplikatsioon!B971)</f>
        <v/>
      </c>
      <c r="C970" s="23" t="str">
        <f>IF(Eksplikatsioon!C971=0,"",Eksplikatsioon!C971)</f>
        <v/>
      </c>
      <c r="D970" s="23" t="str">
        <f>IF(Eksplikatsioon!D971=0,"",Eksplikatsioon!D971)</f>
        <v/>
      </c>
      <c r="E970" s="59"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1" t="str">
        <f>IF(Eksplikatsioon!B972=0,"",Eksplikatsioon!B972)</f>
        <v/>
      </c>
      <c r="C971" s="23" t="str">
        <f>IF(Eksplikatsioon!C972=0,"",Eksplikatsioon!C972)</f>
        <v/>
      </c>
      <c r="D971" s="23" t="str">
        <f>IF(Eksplikatsioon!D972=0,"",Eksplikatsioon!D972)</f>
        <v/>
      </c>
      <c r="E971" s="59"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1" t="str">
        <f>IF(Eksplikatsioon!B973=0,"",Eksplikatsioon!B973)</f>
        <v/>
      </c>
      <c r="C972" s="23" t="str">
        <f>IF(Eksplikatsioon!C973=0,"",Eksplikatsioon!C973)</f>
        <v/>
      </c>
      <c r="D972" s="23" t="str">
        <f>IF(Eksplikatsioon!D973=0,"",Eksplikatsioon!D973)</f>
        <v/>
      </c>
      <c r="E972" s="59"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1" t="str">
        <f>IF(Eksplikatsioon!B974=0,"",Eksplikatsioon!B974)</f>
        <v/>
      </c>
      <c r="C973" s="23" t="str">
        <f>IF(Eksplikatsioon!C974=0,"",Eksplikatsioon!C974)</f>
        <v/>
      </c>
      <c r="D973" s="23" t="str">
        <f>IF(Eksplikatsioon!D974=0,"",Eksplikatsioon!D974)</f>
        <v/>
      </c>
      <c r="E973" s="59"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1" t="str">
        <f>IF(Eksplikatsioon!B975=0,"",Eksplikatsioon!B975)</f>
        <v/>
      </c>
      <c r="C974" s="23" t="str">
        <f>IF(Eksplikatsioon!C975=0,"",Eksplikatsioon!C975)</f>
        <v/>
      </c>
      <c r="D974" s="23" t="str">
        <f>IF(Eksplikatsioon!D975=0,"",Eksplikatsioon!D975)</f>
        <v/>
      </c>
      <c r="E974" s="59"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1" t="str">
        <f>IF(Eksplikatsioon!B976=0,"",Eksplikatsioon!B976)</f>
        <v/>
      </c>
      <c r="C975" s="23" t="str">
        <f>IF(Eksplikatsioon!C976=0,"",Eksplikatsioon!C976)</f>
        <v/>
      </c>
      <c r="D975" s="23" t="str">
        <f>IF(Eksplikatsioon!D976=0,"",Eksplikatsioon!D976)</f>
        <v/>
      </c>
      <c r="E975" s="59"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1" t="str">
        <f>IF(Eksplikatsioon!B977=0,"",Eksplikatsioon!B977)</f>
        <v/>
      </c>
      <c r="C976" s="23" t="str">
        <f>IF(Eksplikatsioon!C977=0,"",Eksplikatsioon!C977)</f>
        <v/>
      </c>
      <c r="D976" s="23" t="str">
        <f>IF(Eksplikatsioon!D977=0,"",Eksplikatsioon!D977)</f>
        <v/>
      </c>
      <c r="E976" s="59"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1" t="str">
        <f>IF(Eksplikatsioon!B978=0,"",Eksplikatsioon!B978)</f>
        <v/>
      </c>
      <c r="C977" s="23" t="str">
        <f>IF(Eksplikatsioon!C978=0,"",Eksplikatsioon!C978)</f>
        <v/>
      </c>
      <c r="D977" s="23" t="str">
        <f>IF(Eksplikatsioon!D978=0,"",Eksplikatsioon!D978)</f>
        <v/>
      </c>
      <c r="E977" s="59"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1" t="str">
        <f>IF(Eksplikatsioon!B979=0,"",Eksplikatsioon!B979)</f>
        <v/>
      </c>
      <c r="C978" s="23" t="str">
        <f>IF(Eksplikatsioon!C979=0,"",Eksplikatsioon!C979)</f>
        <v/>
      </c>
      <c r="D978" s="23" t="str">
        <f>IF(Eksplikatsioon!D979=0,"",Eksplikatsioon!D979)</f>
        <v/>
      </c>
      <c r="E978" s="59"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1" t="str">
        <f>IF(Eksplikatsioon!B980=0,"",Eksplikatsioon!B980)</f>
        <v/>
      </c>
      <c r="C979" s="23" t="str">
        <f>IF(Eksplikatsioon!C980=0,"",Eksplikatsioon!C980)</f>
        <v/>
      </c>
      <c r="D979" s="23" t="str">
        <f>IF(Eksplikatsioon!D980=0,"",Eksplikatsioon!D980)</f>
        <v/>
      </c>
      <c r="E979" s="59"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1" t="str">
        <f>IF(Eksplikatsioon!B981=0,"",Eksplikatsioon!B981)</f>
        <v/>
      </c>
      <c r="C980" s="23" t="str">
        <f>IF(Eksplikatsioon!C981=0,"",Eksplikatsioon!C981)</f>
        <v/>
      </c>
      <c r="D980" s="23" t="str">
        <f>IF(Eksplikatsioon!D981=0,"",Eksplikatsioon!D981)</f>
        <v/>
      </c>
      <c r="E980" s="59"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1" t="str">
        <f>IF(Eksplikatsioon!B982=0,"",Eksplikatsioon!B982)</f>
        <v/>
      </c>
      <c r="C981" s="23" t="str">
        <f>IF(Eksplikatsioon!C982=0,"",Eksplikatsioon!C982)</f>
        <v/>
      </c>
      <c r="D981" s="23" t="str">
        <f>IF(Eksplikatsioon!D982=0,"",Eksplikatsioon!D982)</f>
        <v/>
      </c>
      <c r="E981" s="59"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1" t="str">
        <f>IF(Eksplikatsioon!B983=0,"",Eksplikatsioon!B983)</f>
        <v/>
      </c>
      <c r="C982" s="23" t="str">
        <f>IF(Eksplikatsioon!C983=0,"",Eksplikatsioon!C983)</f>
        <v/>
      </c>
      <c r="D982" s="23" t="str">
        <f>IF(Eksplikatsioon!D983=0,"",Eksplikatsioon!D983)</f>
        <v/>
      </c>
      <c r="E982" s="59"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1" t="str">
        <f>IF(Eksplikatsioon!B984=0,"",Eksplikatsioon!B984)</f>
        <v/>
      </c>
      <c r="C983" s="23" t="str">
        <f>IF(Eksplikatsioon!C984=0,"",Eksplikatsioon!C984)</f>
        <v/>
      </c>
      <c r="D983" s="23" t="str">
        <f>IF(Eksplikatsioon!D984=0,"",Eksplikatsioon!D984)</f>
        <v/>
      </c>
      <c r="E983" s="59"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1" t="str">
        <f>IF(Eksplikatsioon!B985=0,"",Eksplikatsioon!B985)</f>
        <v/>
      </c>
      <c r="C984" s="23" t="str">
        <f>IF(Eksplikatsioon!C985=0,"",Eksplikatsioon!C985)</f>
        <v/>
      </c>
      <c r="D984" s="23" t="str">
        <f>IF(Eksplikatsioon!D985=0,"",Eksplikatsioon!D985)</f>
        <v/>
      </c>
      <c r="E984" s="59"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1" t="str">
        <f>IF(Eksplikatsioon!B986=0,"",Eksplikatsioon!B986)</f>
        <v/>
      </c>
      <c r="C985" s="23" t="str">
        <f>IF(Eksplikatsioon!C986=0,"",Eksplikatsioon!C986)</f>
        <v/>
      </c>
      <c r="D985" s="23" t="str">
        <f>IF(Eksplikatsioon!D986=0,"",Eksplikatsioon!D986)</f>
        <v/>
      </c>
      <c r="E985" s="59"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1" t="str">
        <f>IF(Eksplikatsioon!B987=0,"",Eksplikatsioon!B987)</f>
        <v/>
      </c>
      <c r="C986" s="23" t="str">
        <f>IF(Eksplikatsioon!C987=0,"",Eksplikatsioon!C987)</f>
        <v/>
      </c>
      <c r="D986" s="23" t="str">
        <f>IF(Eksplikatsioon!D987=0,"",Eksplikatsioon!D987)</f>
        <v/>
      </c>
      <c r="E986" s="59"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1" t="str">
        <f>IF(Eksplikatsioon!B988=0,"",Eksplikatsioon!B988)</f>
        <v/>
      </c>
      <c r="C987" s="23" t="str">
        <f>IF(Eksplikatsioon!C988=0,"",Eksplikatsioon!C988)</f>
        <v/>
      </c>
      <c r="D987" s="23" t="str">
        <f>IF(Eksplikatsioon!D988=0,"",Eksplikatsioon!D988)</f>
        <v/>
      </c>
      <c r="E987" s="59"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1" t="str">
        <f>IF(Eksplikatsioon!B989=0,"",Eksplikatsioon!B989)</f>
        <v/>
      </c>
      <c r="C988" s="23" t="str">
        <f>IF(Eksplikatsioon!C989=0,"",Eksplikatsioon!C989)</f>
        <v/>
      </c>
      <c r="D988" s="23" t="str">
        <f>IF(Eksplikatsioon!D989=0,"",Eksplikatsioon!D989)</f>
        <v/>
      </c>
      <c r="E988" s="59"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1" t="str">
        <f>IF(Eksplikatsioon!B990=0,"",Eksplikatsioon!B990)</f>
        <v/>
      </c>
      <c r="C989" s="23" t="str">
        <f>IF(Eksplikatsioon!C990=0,"",Eksplikatsioon!C990)</f>
        <v/>
      </c>
      <c r="D989" s="23" t="str">
        <f>IF(Eksplikatsioon!D990=0,"",Eksplikatsioon!D990)</f>
        <v/>
      </c>
      <c r="E989" s="59"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1" t="str">
        <f>IF(Eksplikatsioon!B991=0,"",Eksplikatsioon!B991)</f>
        <v/>
      </c>
      <c r="C990" s="23" t="str">
        <f>IF(Eksplikatsioon!C991=0,"",Eksplikatsioon!C991)</f>
        <v/>
      </c>
      <c r="D990" s="23" t="str">
        <f>IF(Eksplikatsioon!D991=0,"",Eksplikatsioon!D991)</f>
        <v/>
      </c>
      <c r="E990" s="59"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1" t="str">
        <f>IF(Eksplikatsioon!B992=0,"",Eksplikatsioon!B992)</f>
        <v/>
      </c>
      <c r="C991" s="23" t="str">
        <f>IF(Eksplikatsioon!C992=0,"",Eksplikatsioon!C992)</f>
        <v/>
      </c>
      <c r="D991" s="23" t="str">
        <f>IF(Eksplikatsioon!D992=0,"",Eksplikatsioon!D992)</f>
        <v/>
      </c>
      <c r="E991" s="59"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1" t="str">
        <f>IF(Eksplikatsioon!B993=0,"",Eksplikatsioon!B993)</f>
        <v/>
      </c>
      <c r="C992" s="23" t="str">
        <f>IF(Eksplikatsioon!C993=0,"",Eksplikatsioon!C993)</f>
        <v/>
      </c>
      <c r="D992" s="23" t="str">
        <f>IF(Eksplikatsioon!D993=0,"",Eksplikatsioon!D993)</f>
        <v/>
      </c>
      <c r="E992" s="59"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1" t="str">
        <f>IF(Eksplikatsioon!B994=0,"",Eksplikatsioon!B994)</f>
        <v/>
      </c>
      <c r="C993" s="23" t="str">
        <f>IF(Eksplikatsioon!C994=0,"",Eksplikatsioon!C994)</f>
        <v/>
      </c>
      <c r="D993" s="23" t="str">
        <f>IF(Eksplikatsioon!D994=0,"",Eksplikatsioon!D994)</f>
        <v/>
      </c>
      <c r="E993" s="59"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1" t="str">
        <f>IF(Eksplikatsioon!B995=0,"",Eksplikatsioon!B995)</f>
        <v/>
      </c>
      <c r="C994" s="23" t="str">
        <f>IF(Eksplikatsioon!C995=0,"",Eksplikatsioon!C995)</f>
        <v/>
      </c>
      <c r="D994" s="23" t="str">
        <f>IF(Eksplikatsioon!D995=0,"",Eksplikatsioon!D995)</f>
        <v/>
      </c>
      <c r="E994" s="59"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1" t="str">
        <f>IF(Eksplikatsioon!B996=0,"",Eksplikatsioon!B996)</f>
        <v/>
      </c>
      <c r="C995" s="23" t="str">
        <f>IF(Eksplikatsioon!C996=0,"",Eksplikatsioon!C996)</f>
        <v/>
      </c>
      <c r="D995" s="23" t="str">
        <f>IF(Eksplikatsioon!D996=0,"",Eksplikatsioon!D996)</f>
        <v/>
      </c>
      <c r="E995" s="59"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1" t="str">
        <f>IF(Eksplikatsioon!B997=0,"",Eksplikatsioon!B997)</f>
        <v/>
      </c>
      <c r="C996" s="23" t="str">
        <f>IF(Eksplikatsioon!C997=0,"",Eksplikatsioon!C997)</f>
        <v/>
      </c>
      <c r="D996" s="23" t="str">
        <f>IF(Eksplikatsioon!D997=0,"",Eksplikatsioon!D997)</f>
        <v/>
      </c>
      <c r="E996" s="59"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1" t="str">
        <f>IF(Eksplikatsioon!B998=0,"",Eksplikatsioon!B998)</f>
        <v/>
      </c>
      <c r="C997" s="23" t="str">
        <f>IF(Eksplikatsioon!C998=0,"",Eksplikatsioon!C998)</f>
        <v/>
      </c>
      <c r="D997" s="23" t="str">
        <f>IF(Eksplikatsioon!D998=0,"",Eksplikatsioon!D998)</f>
        <v/>
      </c>
      <c r="E997" s="59"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1" t="str">
        <f>IF(Eksplikatsioon!B999=0,"",Eksplikatsioon!B999)</f>
        <v/>
      </c>
      <c r="C998" s="23" t="str">
        <f>IF(Eksplikatsioon!C999=0,"",Eksplikatsioon!C999)</f>
        <v/>
      </c>
      <c r="D998" s="23" t="str">
        <f>IF(Eksplikatsioon!D999=0,"",Eksplikatsioon!D999)</f>
        <v/>
      </c>
      <c r="E998" s="59"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1" t="str">
        <f>IF(Eksplikatsioon!B1000=0,"",Eksplikatsioon!B1000)</f>
        <v/>
      </c>
      <c r="C999" s="23" t="str">
        <f>IF(Eksplikatsioon!C1000=0,"",Eksplikatsioon!C1000)</f>
        <v/>
      </c>
      <c r="D999" s="23" t="str">
        <f>IF(Eksplikatsioon!D1000=0,"",Eksplikatsioon!D1000)</f>
        <v/>
      </c>
      <c r="E999" s="59"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1" t="str">
        <f>IF(Eksplikatsioon!B1001=0,"",Eksplikatsioon!B1001)</f>
        <v/>
      </c>
      <c r="C1000" s="23" t="str">
        <f>IF(Eksplikatsioon!C1001=0,"",Eksplikatsioon!C1001)</f>
        <v/>
      </c>
      <c r="D1000" s="23" t="str">
        <f>IF(Eksplikatsioon!D1001=0,"",Eksplikatsioon!D1001)</f>
        <v/>
      </c>
      <c r="E1000" s="59"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1" t="str">
        <f>IF(Eksplikatsioon!B1002=0,"",Eksplikatsioon!B1002)</f>
        <v/>
      </c>
      <c r="C1001" s="23" t="str">
        <f>IF(Eksplikatsioon!C1002=0,"",Eksplikatsioon!C1002)</f>
        <v/>
      </c>
      <c r="D1001" s="23" t="str">
        <f>IF(Eksplikatsioon!D1002=0,"",Eksplikatsioon!D1002)</f>
        <v/>
      </c>
      <c r="E1001" s="59"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1" t="str">
        <f>IF(Eksplikatsioon!B1003=0,"",Eksplikatsioon!B1003)</f>
        <v/>
      </c>
      <c r="C1002" s="23" t="str">
        <f>IF(Eksplikatsioon!C1003=0,"",Eksplikatsioon!C1003)</f>
        <v/>
      </c>
      <c r="D1002" s="23" t="str">
        <f>IF(Eksplikatsioon!D1003=0,"",Eksplikatsioon!D1003)</f>
        <v/>
      </c>
      <c r="E1002" s="59"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2hl2k4ZYZTQ2DRO/eZVDtsAWe4u0MoOAcDvrysOMfDegAqx1GxCNODqJTEXPEdFs+DEuk4oNwNpT3U23xxkWJg==" saltValue="J0kdxbfXi1eFnhDFb/QQYQ==" spinCount="100000" sheet="1" autoFilter="0"/>
  <autoFilter ref="A2:I1002" xr:uid="{00000000-0009-0000-0000-000007000000}"/>
  <conditionalFormatting sqref="AW3:BD48">
    <cfRule type="expression" dxfId="61" priority="2">
      <formula>AND($AW3&lt;&gt;"",$BF3="")</formula>
    </cfRule>
    <cfRule type="expression" dxfId="60" priority="3">
      <formula>$AW3&lt;&gt;""</formula>
    </cfRule>
  </conditionalFormatting>
  <conditionalFormatting sqref="BF3:BG50">
    <cfRule type="expression" dxfId="59"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11" sqref="A11"/>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28</v>
      </c>
      <c r="B1" s="48" t="s">
        <v>29</v>
      </c>
    </row>
    <row r="2" spans="1:3" x14ac:dyDescent="0.25">
      <c r="A2" s="8" t="s">
        <v>30</v>
      </c>
      <c r="B2" s="48" t="s">
        <v>31</v>
      </c>
    </row>
    <row r="3" spans="1:3" x14ac:dyDescent="0.25">
      <c r="A3" s="8" t="s">
        <v>32</v>
      </c>
      <c r="B3" s="48" t="s">
        <v>33</v>
      </c>
    </row>
    <row r="4" spans="1:3" x14ac:dyDescent="0.25">
      <c r="A4" s="8" t="s">
        <v>34</v>
      </c>
      <c r="B4" s="49" t="s">
        <v>35</v>
      </c>
    </row>
    <row r="5" spans="1:3" x14ac:dyDescent="0.25">
      <c r="A5" s="8" t="s">
        <v>36</v>
      </c>
      <c r="B5" s="48" t="s">
        <v>37</v>
      </c>
    </row>
    <row r="6" spans="1:3" x14ac:dyDescent="0.25">
      <c r="A6" s="8" t="s">
        <v>38</v>
      </c>
      <c r="B6" s="48" t="s">
        <v>39</v>
      </c>
    </row>
    <row r="7" spans="1:3" x14ac:dyDescent="0.25">
      <c r="A7" s="8" t="s">
        <v>40</v>
      </c>
      <c r="B7" s="50">
        <v>42276</v>
      </c>
      <c r="C7" s="26"/>
    </row>
    <row r="11" spans="1:3" x14ac:dyDescent="0.25">
      <c r="A11" s="10" t="s">
        <v>41</v>
      </c>
      <c r="B11" s="10" t="s">
        <v>42</v>
      </c>
      <c r="C11" s="11"/>
    </row>
    <row r="12" spans="1:3" ht="18" x14ac:dyDescent="0.25">
      <c r="A12" s="11" t="s">
        <v>43</v>
      </c>
      <c r="B12" s="51">
        <f>Eksplikatsioon_summad!B4</f>
        <v>827.1</v>
      </c>
      <c r="C12" s="11"/>
    </row>
    <row r="13" spans="1:3" ht="18" x14ac:dyDescent="0.25">
      <c r="A13" s="11" t="s">
        <v>44</v>
      </c>
      <c r="B13" s="51">
        <f>Eksplikatsioon_summad!B5</f>
        <v>1544.3000000000002</v>
      </c>
      <c r="C13" s="11"/>
    </row>
    <row r="14" spans="1:3" ht="18" x14ac:dyDescent="0.25">
      <c r="A14" s="11" t="s">
        <v>45</v>
      </c>
      <c r="B14" s="51">
        <f>Eksplikatsioon_summad!B6</f>
        <v>0</v>
      </c>
      <c r="C14" s="11"/>
    </row>
    <row r="15" spans="1:3" ht="18" x14ac:dyDescent="0.25">
      <c r="A15" s="11" t="s">
        <v>46</v>
      </c>
      <c r="B15" s="51">
        <f>Eksplikatsioon_summad!B7</f>
        <v>1454.6</v>
      </c>
      <c r="C15" s="11"/>
    </row>
    <row r="16" spans="1:3" ht="18" x14ac:dyDescent="0.25">
      <c r="A16" s="11" t="s">
        <v>47</v>
      </c>
      <c r="B16" s="55">
        <f>Eksplikatsioon_summad!B8</f>
        <v>1743.8</v>
      </c>
    </row>
    <row r="17" spans="1:2" ht="18" x14ac:dyDescent="0.25">
      <c r="A17" s="11" t="s">
        <v>48</v>
      </c>
      <c r="B17" s="55">
        <f>Eksplikatsioon_summad!B9</f>
        <v>2477.3000000000002</v>
      </c>
    </row>
    <row r="18" spans="1:2" ht="18" x14ac:dyDescent="0.25">
      <c r="A18" s="47" t="s">
        <v>49</v>
      </c>
      <c r="B18" s="55">
        <f>Eksplikatsioon_summad!B10</f>
        <v>4330.2</v>
      </c>
    </row>
  </sheetData>
  <conditionalFormatting sqref="B1:B7">
    <cfRule type="containsBlanks" dxfId="58"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C30" sqref="C30"/>
    </sheetView>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30</v>
      </c>
      <c r="B1" s="56" t="str">
        <f>IF('Hoone üldandmed'!B2="","",'Hoone üldandmed'!B2)</f>
        <v>F.R. Kreutzwaldi tn 5</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31" x14ac:dyDescent="0.25">
      <c r="A3" s="10" t="s">
        <v>51</v>
      </c>
    </row>
    <row r="4" spans="1:31" x14ac:dyDescent="0.25">
      <c r="A4" s="21" t="s">
        <v>52</v>
      </c>
      <c r="B4" s="57">
        <v>827.1</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53</v>
      </c>
      <c r="B5" s="51">
        <f>SUMIF(A:A,"Korruse netopind (KNP):",B:B)</f>
        <v>1544.3000000000002</v>
      </c>
    </row>
    <row r="6" spans="1:31" x14ac:dyDescent="0.25">
      <c r="A6" s="21" t="s">
        <v>54</v>
      </c>
      <c r="B6" s="51">
        <f>SUMIF(A:A,"Korruse suletud netopind (KSNP):",B:B)</f>
        <v>0</v>
      </c>
    </row>
    <row r="7" spans="1:31" x14ac:dyDescent="0.25">
      <c r="A7" s="21" t="s">
        <v>55</v>
      </c>
      <c r="B7" s="51">
        <f>SUMIF(A:A,"Korruse üüritav pind (KÜP):",B:B)</f>
        <v>1454.6</v>
      </c>
    </row>
    <row r="8" spans="1:31" x14ac:dyDescent="0.25">
      <c r="A8" s="21" t="s">
        <v>56</v>
      </c>
      <c r="B8" s="51">
        <f>SUMIF(A:A,"Korruse kasulik pind (KKP):",B:B)</f>
        <v>1743.8</v>
      </c>
    </row>
    <row r="9" spans="1:31" x14ac:dyDescent="0.25">
      <c r="A9" s="21" t="s">
        <v>57</v>
      </c>
      <c r="B9" s="51">
        <f>SUMIF(A:A,"Korruse brutopind (KBP):",B:B)</f>
        <v>2477.3000000000002</v>
      </c>
    </row>
    <row r="10" spans="1:31" x14ac:dyDescent="0.25">
      <c r="A10" s="21" t="s">
        <v>58</v>
      </c>
      <c r="B10" s="57">
        <v>4330.2</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154.89999999999998</v>
      </c>
      <c r="AC14" s="23">
        <f>AC13</f>
        <v>0</v>
      </c>
    </row>
    <row r="15" spans="1:31" x14ac:dyDescent="0.25">
      <c r="A15" s="21" t="str">
        <f>IF(A14="","",Tabelid!D3)</f>
        <v>Korruse vertikaalsete ühendusteede pind (KÜTP):</v>
      </c>
      <c r="B15" s="51">
        <f>IF(A15="","",SUMIFS(Eksplikatsioon!F:F,Eksplikatsioon!A:A,AC15,Eksplikatsioon!C:C,Tabelid!E3))</f>
        <v>8.3000000000000007</v>
      </c>
      <c r="D15" s="40"/>
      <c r="AC15" s="23">
        <f t="shared" ref="AC15:AC22" si="0">AC14</f>
        <v>0</v>
      </c>
    </row>
    <row r="16" spans="1:31" x14ac:dyDescent="0.25">
      <c r="A16" s="21" t="str">
        <f>IF(A15="","",Tabelid!D4)</f>
        <v>Korruse tehnopind (KTRP):</v>
      </c>
      <c r="B16" s="51">
        <f>IF(A16="","",SUMIFS(Eksplikatsioon!F:F,Eksplikatsioon!A:A,AC16,Eksplikatsioon!C:C,Tabelid!E4))</f>
        <v>17.7</v>
      </c>
      <c r="D16" s="40"/>
      <c r="AC16" s="23">
        <f t="shared" si="0"/>
        <v>0</v>
      </c>
    </row>
    <row r="17" spans="1:29" x14ac:dyDescent="0.25">
      <c r="A17" s="21" t="str">
        <f>IF(A16="","",Tabelid!D5)</f>
        <v>Korruse netopind (KNP):</v>
      </c>
      <c r="B17" s="51">
        <f>IF(A17="","",SUM(B14:B16)+B22)</f>
        <v>180.89999999999998</v>
      </c>
      <c r="D17" s="40"/>
      <c r="E17" s="28"/>
      <c r="AC17" s="23">
        <f t="shared" si="0"/>
        <v>0</v>
      </c>
    </row>
    <row r="18" spans="1:29" x14ac:dyDescent="0.25">
      <c r="A18" s="21" t="str">
        <f>IF(A17="","",Tabelid!D6)</f>
        <v>Korruse suletud netopind (KSNP):</v>
      </c>
      <c r="B18" s="51">
        <f>IF(A18="","",SUMIFS(Eksplikatsioon!G:G,Eksplikatsioon!A:A,AC18))</f>
        <v>0</v>
      </c>
      <c r="D18" s="40"/>
      <c r="AC18" s="23">
        <f>AC17</f>
        <v>0</v>
      </c>
    </row>
    <row r="19" spans="1:29" x14ac:dyDescent="0.25">
      <c r="A19" s="21" t="str">
        <f>IF(A17="","",Tabelid!D7)</f>
        <v>Korruse kasulik pind (KKP):</v>
      </c>
      <c r="B19" s="57">
        <v>216</v>
      </c>
      <c r="D19" s="41"/>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7">
        <v>825.1</v>
      </c>
      <c r="D20" s="41"/>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0"/>
      <c r="AC21" s="23">
        <f t="shared" si="0"/>
        <v>0</v>
      </c>
    </row>
    <row r="22" spans="1:29" x14ac:dyDescent="0.25">
      <c r="A22" s="21" t="str">
        <f>IF(A21="","",Tabelid!D10)</f>
        <v>Korruse passiivne vakantsus (KPV):</v>
      </c>
      <c r="B22" s="51">
        <f>IF(A22="","",SUMIFS(Eksplikatsioon!F:F,Eksplikatsioon!A:A,AC22,Eksplikatsioon!C:C,Tabelid!E10))</f>
        <v>0</v>
      </c>
      <c r="D22" s="40"/>
      <c r="AC22" s="23">
        <f t="shared" si="0"/>
        <v>0</v>
      </c>
    </row>
    <row r="23" spans="1:29" x14ac:dyDescent="0.25">
      <c r="A23" s="10" t="str">
        <f>IF(COUNTIF(Tabelid!G:G,TRUE)/10-Tabelid!H11&gt;0,MIN(Tabelid!F:F)+Tabelid!H11&amp;"."&amp;" Korrus","")</f>
        <v>1. Korrus</v>
      </c>
      <c r="D23" s="40"/>
      <c r="AC23" s="23">
        <f>IFERROR(IF(FIND(".",A23)=3,LEFT(A23,2),LEFT(A23,1))*1,"")</f>
        <v>1</v>
      </c>
    </row>
    <row r="24" spans="1:29" x14ac:dyDescent="0.25">
      <c r="A24" s="21" t="str">
        <f>IF(A23="","",Tabelid!D12)</f>
        <v>Korruse üüritav pind (KÜP):</v>
      </c>
      <c r="B24" s="51">
        <f>IF(A24="","",SUMIFS(Eksplikatsioon!F:F,Eksplikatsioon!A:A,AC24,Eksplikatsioon!C:C,Tabelid!E12))</f>
        <v>654.80000000000007</v>
      </c>
      <c r="D24" s="40"/>
      <c r="AC24" s="23">
        <f>AC23</f>
        <v>1</v>
      </c>
    </row>
    <row r="25" spans="1:29" x14ac:dyDescent="0.25">
      <c r="A25" s="21" t="str">
        <f>IF(A24="","",Tabelid!D13)</f>
        <v>Korruse vertikaalsete ühendusteede pind (KÜTP):</v>
      </c>
      <c r="B25" s="51">
        <f>IF(A25="","",SUMIFS(Eksplikatsioon!F:F,Eksplikatsioon!A:A,AC25,Eksplikatsioon!C:C,Tabelid!E13))</f>
        <v>35.700000000000003</v>
      </c>
      <c r="D25" s="40"/>
      <c r="AC25" s="23">
        <f t="shared" ref="AC25:AC32" si="1">AC24</f>
        <v>1</v>
      </c>
    </row>
    <row r="26" spans="1:29" x14ac:dyDescent="0.25">
      <c r="A26" s="21" t="str">
        <f>IF(A25="","",Tabelid!D14)</f>
        <v>Korruse tehnopind (KTRP):</v>
      </c>
      <c r="B26" s="51">
        <f>IF(A26="","",SUMIFS(Eksplikatsioon!F:F,Eksplikatsioon!A:A,AC26,Eksplikatsioon!C:C,Tabelid!E14))</f>
        <v>0</v>
      </c>
      <c r="D26" s="40"/>
      <c r="AC26" s="23">
        <f t="shared" si="1"/>
        <v>1</v>
      </c>
    </row>
    <row r="27" spans="1:29" x14ac:dyDescent="0.25">
      <c r="A27" s="21" t="str">
        <f>IF(A26="","",Tabelid!D15)</f>
        <v>Korruse netopind (KNP):</v>
      </c>
      <c r="B27" s="51">
        <f>IF(A27="","",SUM(B24:B26)+B32)</f>
        <v>690.50000000000011</v>
      </c>
      <c r="D27" s="40"/>
      <c r="AC27" s="23">
        <f t="shared" si="1"/>
        <v>1</v>
      </c>
    </row>
    <row r="28" spans="1:29" x14ac:dyDescent="0.25">
      <c r="A28" s="21" t="str">
        <f>IF(A27="","",Tabelid!D16)</f>
        <v>Korruse suletud netopind (KSNP):</v>
      </c>
      <c r="B28" s="51">
        <f>IF(A28="","",SUMIFS(Eksplikatsioon!G:G,Eksplikatsioon!A:A,AC28))</f>
        <v>0</v>
      </c>
      <c r="D28" s="40"/>
      <c r="AC28" s="23">
        <f>AC27</f>
        <v>1</v>
      </c>
    </row>
    <row r="29" spans="1:29" x14ac:dyDescent="0.25">
      <c r="A29" s="21" t="str">
        <f>IF(A27="","",Tabelid!D17)</f>
        <v>Korruse kasulik pind (KKP):</v>
      </c>
      <c r="B29" s="57">
        <v>766</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7">
        <v>825.1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644.9</v>
      </c>
      <c r="AC34" s="23">
        <f>AC33</f>
        <v>2</v>
      </c>
    </row>
    <row r="35" spans="1:29" x14ac:dyDescent="0.25">
      <c r="A35" s="21" t="str">
        <f>IF(A34="","",Tabelid!D23)</f>
        <v>Korruse vertikaalsete ühendusteede pind (KÜTP):</v>
      </c>
      <c r="B35" s="51">
        <f>IF(A35="","",SUMIFS(Eksplikatsioon!F:F,Eksplikatsioon!A:A,AC35,Eksplikatsioon!C:C,Tabelid!E23))</f>
        <v>28</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672.9</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7">
        <v>761.8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7">
        <v>827.1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7"/>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7"/>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7"/>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7"/>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7"/>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7"/>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7"/>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7"/>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7"/>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7"/>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7"/>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8"/>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8"/>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8"/>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8"/>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8"/>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8"/>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8"/>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5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topLeftCell="L1" zoomScale="90" zoomScaleNormal="90" workbookViewId="0">
      <pane ySplit="3" topLeftCell="A4" activePane="bottomLeft" state="frozen"/>
      <selection pane="bottomLeft" activeCell="S1" sqref="S1"/>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F.R. Kreutzwaldi tn 5</v>
      </c>
      <c r="H1" s="34"/>
    </row>
    <row r="2" spans="1:37" x14ac:dyDescent="0.25">
      <c r="O2" s="33"/>
      <c r="P2" s="33"/>
      <c r="Q2" s="33"/>
      <c r="R2" s="33"/>
      <c r="S2" s="33"/>
      <c r="T2" s="33"/>
      <c r="U2" s="33"/>
      <c r="V2" s="33"/>
      <c r="W2" s="33"/>
      <c r="X2" s="33"/>
      <c r="Y2" s="33"/>
      <c r="Z2" s="33"/>
      <c r="AA2" s="33"/>
      <c r="AB2" s="33"/>
      <c r="AC2" s="33"/>
      <c r="AD2" s="33"/>
      <c r="AE2" s="33"/>
      <c r="AF2" s="33"/>
      <c r="AG2" s="33"/>
    </row>
    <row r="3" spans="1:37" ht="43.5" customHeight="1" x14ac:dyDescent="0.25">
      <c r="A3" s="16" t="s">
        <v>59</v>
      </c>
      <c r="B3" s="17" t="s">
        <v>60</v>
      </c>
      <c r="C3" s="16" t="s">
        <v>61</v>
      </c>
      <c r="D3" s="16" t="s">
        <v>62</v>
      </c>
      <c r="E3" s="16" t="s">
        <v>63</v>
      </c>
      <c r="F3" s="52" t="s">
        <v>64</v>
      </c>
      <c r="G3" s="52" t="s">
        <v>65</v>
      </c>
      <c r="H3" s="16" t="s">
        <v>66</v>
      </c>
      <c r="I3" s="16" t="s">
        <v>67</v>
      </c>
      <c r="J3" s="68" t="s">
        <v>68</v>
      </c>
      <c r="K3" s="16" t="s">
        <v>2</v>
      </c>
      <c r="L3" s="16" t="s">
        <v>3</v>
      </c>
      <c r="M3" s="16" t="s">
        <v>69</v>
      </c>
      <c r="N3" s="16"/>
      <c r="O3" s="30" t="str">
        <f ca="1">IF(INDIRECT("'Lepingu lisa'!R"&amp;COLUMN()-10&amp;"C49",FALSE)="","",INDIRECT("'Lepingu lisa'!R"&amp;COLUMN()-12&amp;"C49",FALSE))</f>
        <v>Eesti Geoloogiateenistus</v>
      </c>
      <c r="P3" s="30" t="str">
        <f t="shared" ref="P3:AG3" ca="1" si="0">IF(INDIRECT("'Lepingu lisa'!R"&amp;COLUMN()-10&amp;"C49",FALSE)="","",INDIRECT("'Lepingu lisa'!R"&amp;COLUMN()-12&amp;"C49",FALSE))</f>
        <v>Lääne-Viru Omavalitsuste liit</v>
      </c>
      <c r="Q3" s="30" t="str">
        <f t="shared" ca="1" si="0"/>
        <v>Siseministeerium</v>
      </c>
      <c r="R3" s="30" t="str">
        <f t="shared" ca="1" si="0"/>
        <v xml:space="preserve">MUINSUSKAITSEAMET  </v>
      </c>
      <c r="S3" s="30" t="str">
        <f t="shared" ca="1" si="0"/>
        <v xml:space="preserve">Rahvakultuuri Keskus    </v>
      </c>
      <c r="T3" s="30" t="str">
        <f t="shared" ca="1" si="0"/>
        <v>SA Lääne-Viru Arenduskeskus</v>
      </c>
      <c r="U3" s="30" t="str">
        <f t="shared" ca="1" si="0"/>
        <v>Rahandusministeerium</v>
      </c>
      <c r="V3" s="30" t="str">
        <f t="shared" ca="1" si="0"/>
        <v>Eesti Taimekasvatuse Instituut</v>
      </c>
      <c r="W3" s="30" t="str">
        <f t="shared" ca="1" si="0"/>
        <v>Ettevõtluse Arendamise Sihtasutus</v>
      </c>
      <c r="X3" s="30" t="str">
        <f t="shared" ca="1" si="0"/>
        <v>Aktiivne vakantsus</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35</v>
      </c>
      <c r="B4" s="19">
        <v>1</v>
      </c>
      <c r="C4" s="18" t="s">
        <v>70</v>
      </c>
      <c r="D4" s="18" t="s">
        <v>71</v>
      </c>
      <c r="E4" s="18" t="s">
        <v>72</v>
      </c>
      <c r="F4" s="53">
        <v>3.4</v>
      </c>
      <c r="G4" s="53"/>
      <c r="H4" s="18"/>
      <c r="I4" s="11" t="str">
        <f>LEFT(Tabel1[[#This Row],[Ruumi tüüp (TALO Tüüpruumide nimestik)]],2)</f>
        <v>91</v>
      </c>
      <c r="J4" s="22" t="s">
        <v>4</v>
      </c>
      <c r="K4" s="18" t="s">
        <v>73</v>
      </c>
      <c r="L4" s="11" t="str">
        <f>IFERROR(VLOOKUP(Tabel1[[#This Row],[Üürnik]],'Lepingu lisa'!$AW$3:$AX$22,2,FALSE),"")</f>
        <v/>
      </c>
      <c r="M4" s="11" t="str">
        <f>IFERROR(VLOOKUP(Tabel1[[#This Row],[Jaotus]],Tabelid!L:M,2,FALSE),"")</f>
        <v>NONE</v>
      </c>
      <c r="N4" s="11"/>
      <c r="O4" s="54"/>
      <c r="P4" s="54"/>
      <c r="Q4" s="54"/>
      <c r="R4" s="54"/>
      <c r="S4" s="54"/>
      <c r="T4" s="54"/>
      <c r="U4" s="54"/>
      <c r="V4" s="54"/>
      <c r="W4" s="54"/>
      <c r="X4" s="54"/>
      <c r="Y4" s="54"/>
      <c r="Z4" s="54"/>
      <c r="AA4" s="54"/>
      <c r="AB4" s="54"/>
      <c r="AC4" s="54"/>
      <c r="AD4" s="54"/>
      <c r="AE4" s="54"/>
      <c r="AF4" s="54"/>
      <c r="AG4" s="54"/>
    </row>
    <row r="5" spans="1:37" x14ac:dyDescent="0.25">
      <c r="A5" s="18" t="s">
        <v>35</v>
      </c>
      <c r="B5" s="19">
        <v>2</v>
      </c>
      <c r="C5" s="18" t="s">
        <v>70</v>
      </c>
      <c r="D5" s="18" t="s">
        <v>74</v>
      </c>
      <c r="E5" s="18" t="s">
        <v>75</v>
      </c>
      <c r="F5" s="53">
        <v>35.6</v>
      </c>
      <c r="G5" s="53"/>
      <c r="H5" s="18"/>
      <c r="I5" s="11" t="str">
        <f>LEFT(Tabel1[[#This Row],[Ruumi tüüp (TALO Tüüpruumide nimestik)]],2)</f>
        <v>23</v>
      </c>
      <c r="J5" s="22" t="s">
        <v>4</v>
      </c>
      <c r="K5" s="18" t="s">
        <v>73</v>
      </c>
      <c r="L5" s="11" t="str">
        <f>IFERROR(VLOOKUP(Tabel1[[#This Row],[Üürnik]],'Lepingu lisa'!$AW$3:$AX$22,2,FALSE),"")</f>
        <v/>
      </c>
      <c r="M5" s="11" t="str">
        <f>IFERROR(VLOOKUP(Tabel1[[#This Row],[Jaotus]],Tabelid!L:M,2,FALSE),"")</f>
        <v>NONE</v>
      </c>
      <c r="N5" s="11"/>
      <c r="O5" s="54"/>
      <c r="P5" s="54"/>
      <c r="Q5" s="54"/>
      <c r="R5" s="54"/>
      <c r="S5" s="54"/>
      <c r="T5" s="54"/>
      <c r="U5" s="54"/>
      <c r="V5" s="54"/>
      <c r="W5" s="54"/>
      <c r="X5" s="54"/>
      <c r="Y5" s="54"/>
      <c r="Z5" s="54"/>
      <c r="AA5" s="54"/>
      <c r="AB5" s="54"/>
      <c r="AC5" s="54"/>
      <c r="AD5" s="54"/>
      <c r="AE5" s="54"/>
      <c r="AF5" s="54"/>
      <c r="AG5" s="54"/>
    </row>
    <row r="6" spans="1:37" x14ac:dyDescent="0.25">
      <c r="A6" s="18" t="s">
        <v>35</v>
      </c>
      <c r="B6" s="19">
        <v>3</v>
      </c>
      <c r="C6" s="18" t="s">
        <v>76</v>
      </c>
      <c r="D6" s="18" t="s">
        <v>77</v>
      </c>
      <c r="E6" s="18" t="s">
        <v>78</v>
      </c>
      <c r="F6" s="53">
        <v>8.3000000000000007</v>
      </c>
      <c r="G6" s="53"/>
      <c r="H6" s="18"/>
      <c r="I6" s="11" t="str">
        <f>LEFT(Tabel1[[#This Row],[Ruumi tüüp (TALO Tüüpruumide nimestik)]],2)</f>
        <v>92</v>
      </c>
      <c r="J6" s="22"/>
      <c r="K6" s="18"/>
      <c r="L6" s="11" t="str">
        <f>IFERROR(VLOOKUP(Tabel1[[#This Row],[Üürnik]],'Lepingu lisa'!$AW$3:$AX$22,2,FALSE),"")</f>
        <v/>
      </c>
      <c r="M6" s="11" t="str">
        <f>IFERROR(VLOOKUP(Tabel1[[#This Row],[Jaotus]],Tabelid!L:M,2,FALSE),"")</f>
        <v/>
      </c>
      <c r="N6" s="11"/>
      <c r="O6" s="54"/>
      <c r="P6" s="54"/>
      <c r="Q6" s="54"/>
      <c r="R6" s="54"/>
      <c r="S6" s="54"/>
      <c r="T6" s="54"/>
      <c r="U6" s="54"/>
      <c r="V6" s="54"/>
      <c r="W6" s="54"/>
      <c r="X6" s="54"/>
      <c r="Y6" s="54"/>
      <c r="Z6" s="54"/>
      <c r="AA6" s="54"/>
      <c r="AB6" s="54"/>
      <c r="AC6" s="54"/>
      <c r="AD6" s="54"/>
      <c r="AE6" s="54"/>
      <c r="AF6" s="54"/>
      <c r="AG6" s="54"/>
    </row>
    <row r="7" spans="1:37" x14ac:dyDescent="0.25">
      <c r="A7" s="18" t="s">
        <v>35</v>
      </c>
      <c r="B7" s="19">
        <v>4</v>
      </c>
      <c r="C7" s="18" t="s">
        <v>79</v>
      </c>
      <c r="D7" s="18" t="s">
        <v>80</v>
      </c>
      <c r="E7" s="18" t="s">
        <v>81</v>
      </c>
      <c r="F7" s="53">
        <v>17.7</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54"/>
      <c r="P7" s="54"/>
      <c r="Q7" s="54"/>
      <c r="R7" s="54"/>
      <c r="S7" s="54"/>
      <c r="T7" s="54"/>
      <c r="U7" s="54"/>
      <c r="V7" s="54"/>
      <c r="W7" s="54"/>
      <c r="X7" s="54"/>
      <c r="Y7" s="54"/>
      <c r="Z7" s="54"/>
      <c r="AA7" s="54"/>
      <c r="AB7" s="54"/>
      <c r="AC7" s="54"/>
      <c r="AD7" s="54"/>
      <c r="AE7" s="54"/>
      <c r="AF7" s="54"/>
      <c r="AG7" s="54"/>
    </row>
    <row r="8" spans="1:37" x14ac:dyDescent="0.25">
      <c r="A8" s="18" t="s">
        <v>35</v>
      </c>
      <c r="B8" s="19">
        <v>5</v>
      </c>
      <c r="C8" s="18" t="s">
        <v>70</v>
      </c>
      <c r="D8" s="18" t="s">
        <v>82</v>
      </c>
      <c r="E8" s="18" t="s">
        <v>83</v>
      </c>
      <c r="F8" s="53">
        <v>35.6</v>
      </c>
      <c r="G8" s="53"/>
      <c r="H8" s="18"/>
      <c r="I8" s="11" t="str">
        <f>LEFT(Tabel1[[#This Row],[Ruumi tüüp (TALO Tüüpruumide nimestik)]],2)</f>
        <v>53</v>
      </c>
      <c r="J8" s="22" t="s">
        <v>4</v>
      </c>
      <c r="K8" s="18" t="s">
        <v>10</v>
      </c>
      <c r="L8" s="11" t="str">
        <f>IFERROR(VLOOKUP(Tabel1[[#This Row],[Üürnik]],'Lepingu lisa'!$AW$3:$AX$22,2,FALSE),"")</f>
        <v>RAKVKREUTZWAL_13</v>
      </c>
      <c r="M8" s="11" t="str">
        <f>IFERROR(VLOOKUP(Tabel1[[#This Row],[Jaotus]],Tabelid!L:M,2,FALSE),"")</f>
        <v>NONE</v>
      </c>
      <c r="N8" s="11"/>
      <c r="O8" s="54"/>
      <c r="P8" s="54"/>
      <c r="Q8" s="54"/>
      <c r="R8" s="54"/>
      <c r="S8" s="54"/>
      <c r="T8" s="54"/>
      <c r="U8" s="54"/>
      <c r="V8" s="54"/>
      <c r="W8" s="54"/>
      <c r="X8" s="54"/>
      <c r="Y8" s="54"/>
      <c r="Z8" s="54"/>
      <c r="AA8" s="54"/>
      <c r="AB8" s="54"/>
      <c r="AC8" s="54"/>
      <c r="AD8" s="54"/>
      <c r="AE8" s="54"/>
      <c r="AF8" s="54"/>
      <c r="AG8" s="54"/>
    </row>
    <row r="9" spans="1:37" x14ac:dyDescent="0.25">
      <c r="A9" s="18" t="s">
        <v>35</v>
      </c>
      <c r="B9" s="19">
        <v>6</v>
      </c>
      <c r="C9" s="18" t="s">
        <v>70</v>
      </c>
      <c r="D9" s="18" t="s">
        <v>71</v>
      </c>
      <c r="E9" s="18" t="s">
        <v>72</v>
      </c>
      <c r="F9" s="53">
        <v>20.7</v>
      </c>
      <c r="G9" s="53"/>
      <c r="H9" s="18"/>
      <c r="I9" s="11" t="str">
        <f>LEFT(Tabel1[[#This Row],[Ruumi tüüp (TALO Tüüpruumide nimestik)]],2)</f>
        <v>91</v>
      </c>
      <c r="J9" s="22" t="s">
        <v>84</v>
      </c>
      <c r="K9" s="18"/>
      <c r="L9" s="11" t="str">
        <f>IFERROR(VLOOKUP(Tabel1[[#This Row],[Üürnik]],'Lepingu lisa'!$AW$3:$AX$22,2,FALSE),"")</f>
        <v/>
      </c>
      <c r="M9" s="11" t="str">
        <f>IFERROR(VLOOKUP(Tabel1[[#This Row],[Jaotus]],Tabelid!L:M,2,FALSE),"")</f>
        <v>FLOOR</v>
      </c>
      <c r="N9" s="11"/>
      <c r="O9" s="54"/>
      <c r="P9" s="54"/>
      <c r="Q9" s="54"/>
      <c r="R9" s="54"/>
      <c r="S9" s="54"/>
      <c r="T9" s="54"/>
      <c r="U9" s="54"/>
      <c r="V9" s="54"/>
      <c r="W9" s="54"/>
      <c r="X9" s="54"/>
      <c r="Y9" s="54"/>
      <c r="Z9" s="54"/>
      <c r="AA9" s="54"/>
      <c r="AB9" s="54"/>
      <c r="AC9" s="54"/>
      <c r="AD9" s="54"/>
      <c r="AE9" s="54"/>
      <c r="AF9" s="54"/>
      <c r="AG9" s="54"/>
    </row>
    <row r="10" spans="1:37" x14ac:dyDescent="0.25">
      <c r="A10" s="18" t="s">
        <v>35</v>
      </c>
      <c r="B10" s="19">
        <v>7</v>
      </c>
      <c r="C10" s="18" t="s">
        <v>70</v>
      </c>
      <c r="D10" s="18" t="s">
        <v>82</v>
      </c>
      <c r="E10" s="18" t="s">
        <v>83</v>
      </c>
      <c r="F10" s="53">
        <v>31.9</v>
      </c>
      <c r="G10" s="53"/>
      <c r="H10" s="18"/>
      <c r="I10" s="11" t="str">
        <f>LEFT(Tabel1[[#This Row],[Ruumi tüüp (TALO Tüüpruumide nimestik)]],2)</f>
        <v>53</v>
      </c>
      <c r="J10" s="22" t="s">
        <v>4</v>
      </c>
      <c r="K10" s="18" t="s">
        <v>73</v>
      </c>
      <c r="L10" s="11" t="str">
        <f>IFERROR(VLOOKUP(Tabel1[[#This Row],[Üürnik]],'Lepingu lisa'!$AW$3:$AX$22,2,FALSE),"")</f>
        <v/>
      </c>
      <c r="M10" s="11" t="str">
        <f>IFERROR(VLOOKUP(Tabel1[[#This Row],[Jaotus]],Tabelid!L:M,2,FALSE),"")</f>
        <v>NONE</v>
      </c>
      <c r="N10" s="11"/>
      <c r="O10" s="54"/>
      <c r="P10" s="54"/>
      <c r="Q10" s="54"/>
      <c r="R10" s="54"/>
      <c r="S10" s="54"/>
      <c r="T10" s="54"/>
      <c r="U10" s="54"/>
      <c r="V10" s="54"/>
      <c r="W10" s="54"/>
      <c r="X10" s="54"/>
      <c r="Y10" s="54"/>
      <c r="Z10" s="54"/>
      <c r="AA10" s="54"/>
      <c r="AB10" s="54"/>
      <c r="AC10" s="54"/>
      <c r="AD10" s="54"/>
      <c r="AE10" s="54"/>
      <c r="AF10" s="54"/>
      <c r="AG10" s="54"/>
    </row>
    <row r="11" spans="1:37" x14ac:dyDescent="0.25">
      <c r="A11" s="18" t="s">
        <v>35</v>
      </c>
      <c r="B11" s="19">
        <v>8</v>
      </c>
      <c r="C11" s="18" t="s">
        <v>70</v>
      </c>
      <c r="D11" s="18" t="s">
        <v>82</v>
      </c>
      <c r="E11" s="18" t="s">
        <v>83</v>
      </c>
      <c r="F11" s="53">
        <v>17.600000000000001</v>
      </c>
      <c r="G11" s="53"/>
      <c r="H11" s="18"/>
      <c r="I11" s="11" t="str">
        <f>LEFT(Tabel1[[#This Row],[Ruumi tüüp (TALO Tüüpruumide nimestik)]],2)</f>
        <v>53</v>
      </c>
      <c r="J11" s="22" t="s">
        <v>4</v>
      </c>
      <c r="K11" s="18" t="s">
        <v>73</v>
      </c>
      <c r="L11" s="11" t="str">
        <f>IFERROR(VLOOKUP(Tabel1[[#This Row],[Üürnik]],'Lepingu lisa'!$AW$3:$AX$22,2,FALSE),"")</f>
        <v/>
      </c>
      <c r="M11" s="11" t="str">
        <f>IFERROR(VLOOKUP(Tabel1[[#This Row],[Jaotus]],Tabelid!L:M,2,FALSE),"")</f>
        <v>NONE</v>
      </c>
      <c r="N11" s="11"/>
      <c r="O11" s="54"/>
      <c r="P11" s="54"/>
      <c r="Q11" s="54"/>
      <c r="R11" s="54"/>
      <c r="S11" s="54"/>
      <c r="T11" s="54"/>
      <c r="U11" s="54"/>
      <c r="V11" s="54"/>
      <c r="W11" s="54"/>
      <c r="X11" s="54"/>
      <c r="Y11" s="54"/>
      <c r="Z11" s="54"/>
      <c r="AA11" s="54"/>
      <c r="AB11" s="54"/>
      <c r="AC11" s="54"/>
      <c r="AD11" s="54"/>
      <c r="AE11" s="54"/>
      <c r="AF11" s="54"/>
      <c r="AG11" s="54"/>
    </row>
    <row r="12" spans="1:37" x14ac:dyDescent="0.25">
      <c r="A12" s="18" t="s">
        <v>35</v>
      </c>
      <c r="B12" s="19">
        <v>9</v>
      </c>
      <c r="C12" s="18" t="s">
        <v>70</v>
      </c>
      <c r="D12" s="18" t="s">
        <v>85</v>
      </c>
      <c r="E12" s="18" t="s">
        <v>72</v>
      </c>
      <c r="F12" s="53">
        <v>10.1</v>
      </c>
      <c r="G12" s="53"/>
      <c r="H12" s="18"/>
      <c r="I12" s="11" t="str">
        <f>LEFT(Tabel1[[#This Row],[Ruumi tüüp (TALO Tüüpruumide nimestik)]],2)</f>
        <v>91</v>
      </c>
      <c r="J12" s="22" t="s">
        <v>84</v>
      </c>
      <c r="K12" s="18"/>
      <c r="L12" s="11" t="str">
        <f>IFERROR(VLOOKUP(Tabel1[[#This Row],[Üürnik]],'Lepingu lisa'!$AW$3:$AX$22,2,FALSE),"")</f>
        <v/>
      </c>
      <c r="M12" s="11" t="str">
        <f>IFERROR(VLOOKUP(Tabel1[[#This Row],[Jaotus]],Tabelid!L:M,2,FALSE),"")</f>
        <v>FLOOR</v>
      </c>
      <c r="N12" s="11"/>
      <c r="O12" s="54"/>
      <c r="P12" s="54"/>
      <c r="Q12" s="54"/>
      <c r="R12" s="54"/>
      <c r="S12" s="54"/>
      <c r="T12" s="54"/>
      <c r="U12" s="54"/>
      <c r="V12" s="54"/>
      <c r="W12" s="54"/>
      <c r="X12" s="54"/>
      <c r="Y12" s="54"/>
      <c r="Z12" s="54"/>
      <c r="AA12" s="54"/>
      <c r="AB12" s="54"/>
      <c r="AC12" s="54"/>
      <c r="AD12" s="54"/>
      <c r="AE12" s="54"/>
      <c r="AF12" s="54"/>
      <c r="AG12" s="54"/>
    </row>
    <row r="13" spans="1:37" x14ac:dyDescent="0.25">
      <c r="A13" s="18" t="s">
        <v>86</v>
      </c>
      <c r="B13" s="19">
        <v>10</v>
      </c>
      <c r="C13" s="18" t="s">
        <v>70</v>
      </c>
      <c r="D13" s="18" t="s">
        <v>71</v>
      </c>
      <c r="E13" s="18" t="s">
        <v>72</v>
      </c>
      <c r="F13" s="53">
        <v>4.7</v>
      </c>
      <c r="G13" s="53"/>
      <c r="H13" s="18"/>
      <c r="I13" s="11" t="str">
        <f>LEFT(Tabel1[[#This Row],[Ruumi tüüp (TALO Tüüpruumide nimestik)]],2)</f>
        <v>91</v>
      </c>
      <c r="J13" s="22" t="s">
        <v>84</v>
      </c>
      <c r="K13" s="18"/>
      <c r="L13" s="11" t="str">
        <f>IFERROR(VLOOKUP(Tabel1[[#This Row],[Üürnik]],'Lepingu lisa'!$AW$3:$AX$22,2,FALSE),"")</f>
        <v/>
      </c>
      <c r="M13" s="11" t="str">
        <f>IFERROR(VLOOKUP(Tabel1[[#This Row],[Jaotus]],Tabelid!L:M,2,FALSE),"")</f>
        <v>FLOOR</v>
      </c>
      <c r="N13" s="11"/>
      <c r="O13" s="54"/>
      <c r="P13" s="54"/>
      <c r="Q13" s="54"/>
      <c r="R13" s="54"/>
      <c r="S13" s="54"/>
      <c r="T13" s="54"/>
      <c r="U13" s="54"/>
      <c r="V13" s="54"/>
      <c r="W13" s="54"/>
      <c r="X13" s="54"/>
      <c r="Y13" s="54"/>
      <c r="Z13" s="54"/>
      <c r="AA13" s="54"/>
      <c r="AB13" s="54"/>
      <c r="AC13" s="54"/>
      <c r="AD13" s="54"/>
      <c r="AE13" s="54"/>
      <c r="AF13" s="54"/>
      <c r="AG13" s="54"/>
    </row>
    <row r="14" spans="1:37" x14ac:dyDescent="0.25">
      <c r="A14" s="18" t="s">
        <v>86</v>
      </c>
      <c r="B14" s="19">
        <v>11</v>
      </c>
      <c r="C14" s="18" t="s">
        <v>70</v>
      </c>
      <c r="D14" s="18" t="s">
        <v>71</v>
      </c>
      <c r="E14" s="18" t="s">
        <v>72</v>
      </c>
      <c r="F14" s="53">
        <v>15.9</v>
      </c>
      <c r="G14" s="53"/>
      <c r="H14" s="18"/>
      <c r="I14" s="11" t="str">
        <f>LEFT(Tabel1[[#This Row],[Ruumi tüüp (TALO Tüüpruumide nimestik)]],2)</f>
        <v>91</v>
      </c>
      <c r="J14" s="22" t="s">
        <v>84</v>
      </c>
      <c r="K14" s="18"/>
      <c r="L14" s="11" t="str">
        <f>IFERROR(VLOOKUP(Tabel1[[#This Row],[Üürnik]],'Lepingu lisa'!$AW$3:$AX$22,2,FALSE),"")</f>
        <v/>
      </c>
      <c r="M14" s="11" t="str">
        <f>IFERROR(VLOOKUP(Tabel1[[#This Row],[Jaotus]],Tabelid!L:M,2,FALSE),"")</f>
        <v>FLOOR</v>
      </c>
      <c r="N14" s="11"/>
      <c r="O14" s="54"/>
      <c r="P14" s="54"/>
      <c r="Q14" s="54"/>
      <c r="R14" s="54"/>
      <c r="S14" s="54"/>
      <c r="T14" s="54"/>
      <c r="U14" s="54"/>
      <c r="V14" s="54"/>
      <c r="W14" s="54"/>
      <c r="X14" s="54"/>
      <c r="Y14" s="54"/>
      <c r="Z14" s="54"/>
      <c r="AA14" s="54"/>
      <c r="AB14" s="54"/>
      <c r="AC14" s="54"/>
      <c r="AD14" s="54"/>
      <c r="AE14" s="54"/>
      <c r="AF14" s="54"/>
      <c r="AG14" s="54"/>
    </row>
    <row r="15" spans="1:37" x14ac:dyDescent="0.25">
      <c r="A15" s="18" t="s">
        <v>86</v>
      </c>
      <c r="B15" s="19">
        <v>12</v>
      </c>
      <c r="C15" s="18" t="s">
        <v>70</v>
      </c>
      <c r="D15" s="18" t="s">
        <v>71</v>
      </c>
      <c r="E15" s="18" t="s">
        <v>72</v>
      </c>
      <c r="F15" s="53">
        <v>54.6</v>
      </c>
      <c r="G15" s="53"/>
      <c r="H15" s="18"/>
      <c r="I15" s="11" t="str">
        <f>LEFT(Tabel1[[#This Row],[Ruumi tüüp (TALO Tüüpruumide nimestik)]],2)</f>
        <v>91</v>
      </c>
      <c r="J15" s="22" t="s">
        <v>84</v>
      </c>
      <c r="K15" s="18"/>
      <c r="L15" s="11" t="str">
        <f>IFERROR(VLOOKUP(Tabel1[[#This Row],[Üürnik]],'Lepingu lisa'!$AW$3:$AX$22,2,FALSE),"")</f>
        <v/>
      </c>
      <c r="M15" s="11" t="str">
        <f>IFERROR(VLOOKUP(Tabel1[[#This Row],[Jaotus]],Tabelid!L:M,2,FALSE),"")</f>
        <v>FLOOR</v>
      </c>
      <c r="N15" s="11"/>
      <c r="O15" s="54"/>
      <c r="P15" s="54"/>
      <c r="Q15" s="54"/>
      <c r="R15" s="54"/>
      <c r="S15" s="54"/>
      <c r="T15" s="54"/>
      <c r="U15" s="54"/>
      <c r="V15" s="54"/>
      <c r="W15" s="54"/>
      <c r="X15" s="54"/>
      <c r="Y15" s="54"/>
      <c r="Z15" s="54"/>
      <c r="AA15" s="54"/>
      <c r="AB15" s="54"/>
      <c r="AC15" s="54"/>
      <c r="AD15" s="54"/>
      <c r="AE15" s="54"/>
      <c r="AF15" s="54"/>
      <c r="AG15" s="54"/>
    </row>
    <row r="16" spans="1:37" x14ac:dyDescent="0.25">
      <c r="A16" s="18" t="s">
        <v>86</v>
      </c>
      <c r="B16" s="19">
        <v>13</v>
      </c>
      <c r="C16" s="18" t="s">
        <v>70</v>
      </c>
      <c r="D16" s="18" t="s">
        <v>71</v>
      </c>
      <c r="E16" s="18" t="s">
        <v>72</v>
      </c>
      <c r="F16" s="53">
        <v>3.5</v>
      </c>
      <c r="G16" s="53"/>
      <c r="H16" s="18"/>
      <c r="I16" s="11" t="str">
        <f>LEFT(Tabel1[[#This Row],[Ruumi tüüp (TALO Tüüpruumide nimestik)]],2)</f>
        <v>91</v>
      </c>
      <c r="J16" s="22" t="s">
        <v>87</v>
      </c>
      <c r="K16" s="18"/>
      <c r="L16" s="11" t="str">
        <f>IFERROR(VLOOKUP(Tabel1[[#This Row],[Üürnik]],'Lepingu lisa'!$AW$3:$AX$22,2,FALSE),"")</f>
        <v/>
      </c>
      <c r="M16" s="11" t="str">
        <f>IFERROR(VLOOKUP(Tabel1[[#This Row],[Jaotus]],Tabelid!L:M,2,FALSE),"")</f>
        <v>MUU_OTHER</v>
      </c>
      <c r="N16" s="11"/>
      <c r="O16" s="54">
        <v>0</v>
      </c>
      <c r="P16" s="54">
        <v>0</v>
      </c>
      <c r="Q16" s="54">
        <v>0</v>
      </c>
      <c r="R16" s="54">
        <v>0</v>
      </c>
      <c r="S16" s="54">
        <v>0</v>
      </c>
      <c r="T16" s="54">
        <v>0</v>
      </c>
      <c r="U16" s="54">
        <v>0</v>
      </c>
      <c r="V16" s="54">
        <v>50</v>
      </c>
      <c r="W16" s="54">
        <v>50</v>
      </c>
      <c r="X16" s="54">
        <v>0</v>
      </c>
      <c r="Y16" s="54"/>
      <c r="Z16" s="54"/>
      <c r="AA16" s="54"/>
      <c r="AB16" s="54"/>
      <c r="AC16" s="54"/>
      <c r="AD16" s="54"/>
      <c r="AE16" s="54"/>
      <c r="AF16" s="54"/>
      <c r="AG16" s="54"/>
    </row>
    <row r="17" spans="1:33" x14ac:dyDescent="0.25">
      <c r="A17" s="18" t="s">
        <v>86</v>
      </c>
      <c r="B17" s="19">
        <v>14</v>
      </c>
      <c r="C17" s="18" t="s">
        <v>70</v>
      </c>
      <c r="D17" s="18" t="s">
        <v>88</v>
      </c>
      <c r="E17" s="18" t="s">
        <v>89</v>
      </c>
      <c r="F17" s="53">
        <v>27.9</v>
      </c>
      <c r="G17" s="53"/>
      <c r="H17" s="18"/>
      <c r="I17" s="11" t="str">
        <f>LEFT(Tabel1[[#This Row],[Ruumi tüüp (TALO Tüüpruumide nimestik)]],2)</f>
        <v>21</v>
      </c>
      <c r="J17" s="22" t="s">
        <v>4</v>
      </c>
      <c r="K17" s="18" t="s">
        <v>26</v>
      </c>
      <c r="L17" s="11" t="str">
        <f>IFERROR(VLOOKUP(Tabel1[[#This Row],[Üürnik]],'Lepingu lisa'!$AW$3:$AX$22,2,FALSE),"")</f>
        <v>RAKVKREUTZWAL_21</v>
      </c>
      <c r="M17" s="11" t="str">
        <f>IFERROR(VLOOKUP(Tabel1[[#This Row],[Jaotus]],Tabelid!L:M,2,FALSE),"")</f>
        <v>NONE</v>
      </c>
      <c r="N17" s="11"/>
      <c r="O17" s="54"/>
      <c r="P17" s="54"/>
      <c r="Q17" s="54"/>
      <c r="R17" s="54"/>
      <c r="S17" s="54"/>
      <c r="T17" s="54"/>
      <c r="U17" s="54"/>
      <c r="V17" s="54"/>
      <c r="W17" s="54"/>
      <c r="X17" s="54"/>
      <c r="Y17" s="54"/>
      <c r="Z17" s="54"/>
      <c r="AA17" s="54"/>
      <c r="AB17" s="54"/>
      <c r="AC17" s="54"/>
      <c r="AD17" s="54"/>
      <c r="AE17" s="54"/>
      <c r="AF17" s="54"/>
      <c r="AG17" s="54"/>
    </row>
    <row r="18" spans="1:33" x14ac:dyDescent="0.25">
      <c r="A18" s="18" t="s">
        <v>86</v>
      </c>
      <c r="B18" s="19">
        <v>15</v>
      </c>
      <c r="C18" s="18" t="s">
        <v>70</v>
      </c>
      <c r="D18" s="18" t="s">
        <v>88</v>
      </c>
      <c r="E18" s="18" t="s">
        <v>89</v>
      </c>
      <c r="F18" s="53">
        <v>14.7</v>
      </c>
      <c r="G18" s="53"/>
      <c r="H18" s="18"/>
      <c r="I18" s="11" t="str">
        <f>LEFT(Tabel1[[#This Row],[Ruumi tüüp (TALO Tüüpruumide nimestik)]],2)</f>
        <v>21</v>
      </c>
      <c r="J18" s="22" t="s">
        <v>4</v>
      </c>
      <c r="K18" s="18" t="s">
        <v>24</v>
      </c>
      <c r="L18" s="11" t="str">
        <f>IFERROR(VLOOKUP(Tabel1[[#This Row],[Üürnik]],'Lepingu lisa'!$AW$3:$AX$22,2,FALSE),"")</f>
        <v>RAKVKREUTZWAL_20</v>
      </c>
      <c r="M18" s="11" t="str">
        <f>IFERROR(VLOOKUP(Tabel1[[#This Row],[Jaotus]],Tabelid!L:M,2,FALSE),"")</f>
        <v>NONE</v>
      </c>
      <c r="N18" s="11"/>
      <c r="O18" s="54"/>
      <c r="P18" s="54"/>
      <c r="Q18" s="54"/>
      <c r="R18" s="54"/>
      <c r="S18" s="54"/>
      <c r="T18" s="54"/>
      <c r="U18" s="54"/>
      <c r="V18" s="54"/>
      <c r="W18" s="54"/>
      <c r="X18" s="54"/>
      <c r="Y18" s="54"/>
      <c r="Z18" s="54"/>
      <c r="AA18" s="54"/>
      <c r="AB18" s="54"/>
      <c r="AC18" s="54"/>
      <c r="AD18" s="54"/>
      <c r="AE18" s="54"/>
      <c r="AF18" s="54"/>
      <c r="AG18" s="54"/>
    </row>
    <row r="19" spans="1:33" x14ac:dyDescent="0.25">
      <c r="A19" s="18" t="s">
        <v>86</v>
      </c>
      <c r="B19" s="19">
        <v>16</v>
      </c>
      <c r="C19" s="18" t="s">
        <v>70</v>
      </c>
      <c r="D19" s="18" t="s">
        <v>90</v>
      </c>
      <c r="E19" s="18" t="s">
        <v>91</v>
      </c>
      <c r="F19" s="53">
        <v>37.799999999999997</v>
      </c>
      <c r="G19" s="53"/>
      <c r="H19" s="18"/>
      <c r="I19" s="11" t="str">
        <f>LEFT(Tabel1[[#This Row],[Ruumi tüüp (TALO Tüüpruumide nimestik)]],2)</f>
        <v>31</v>
      </c>
      <c r="J19" s="22" t="s">
        <v>4</v>
      </c>
      <c r="K19" s="18" t="s">
        <v>73</v>
      </c>
      <c r="L19" s="11" t="str">
        <f>IFERROR(VLOOKUP(Tabel1[[#This Row],[Üürnik]],'Lepingu lisa'!$AW$3:$AX$22,2,FALSE),"")</f>
        <v/>
      </c>
      <c r="M19" s="11" t="str">
        <f>IFERROR(VLOOKUP(Tabel1[[#This Row],[Jaotus]],Tabelid!L:M,2,FALSE),"")</f>
        <v>NONE</v>
      </c>
      <c r="N19" s="11"/>
      <c r="O19" s="54"/>
      <c r="P19" s="54"/>
      <c r="Q19" s="54"/>
      <c r="R19" s="54"/>
      <c r="S19" s="54"/>
      <c r="T19" s="54"/>
      <c r="U19" s="54"/>
      <c r="V19" s="54"/>
      <c r="W19" s="54"/>
      <c r="X19" s="54"/>
      <c r="Y19" s="54"/>
      <c r="Z19" s="54"/>
      <c r="AA19" s="54"/>
      <c r="AB19" s="54"/>
      <c r="AC19" s="54"/>
      <c r="AD19" s="54"/>
      <c r="AE19" s="54"/>
      <c r="AF19" s="54"/>
      <c r="AG19" s="54"/>
    </row>
    <row r="20" spans="1:33" x14ac:dyDescent="0.25">
      <c r="A20" s="18" t="s">
        <v>86</v>
      </c>
      <c r="B20" s="19">
        <v>17</v>
      </c>
      <c r="C20" s="18" t="s">
        <v>70</v>
      </c>
      <c r="D20" s="18" t="s">
        <v>88</v>
      </c>
      <c r="E20" s="18" t="s">
        <v>89</v>
      </c>
      <c r="F20" s="53">
        <v>21.8</v>
      </c>
      <c r="G20" s="53"/>
      <c r="H20" s="18"/>
      <c r="I20" s="11" t="str">
        <f>LEFT(Tabel1[[#This Row],[Ruumi tüüp (TALO Tüüpruumide nimestik)]],2)</f>
        <v>21</v>
      </c>
      <c r="J20" s="22" t="s">
        <v>4</v>
      </c>
      <c r="K20" s="18" t="s">
        <v>10</v>
      </c>
      <c r="L20" s="11" t="str">
        <f>IFERROR(VLOOKUP(Tabel1[[#This Row],[Üürnik]],'Lepingu lisa'!$AW$3:$AX$22,2,FALSE),"")</f>
        <v>RAKVKREUTZWAL_13</v>
      </c>
      <c r="M20" s="11" t="str">
        <f>IFERROR(VLOOKUP(Tabel1[[#This Row],[Jaotus]],Tabelid!L:M,2,FALSE),"")</f>
        <v>NONE</v>
      </c>
      <c r="N20" s="11"/>
      <c r="O20" s="54"/>
      <c r="P20" s="54"/>
      <c r="Q20" s="54"/>
      <c r="R20" s="54"/>
      <c r="S20" s="54"/>
      <c r="T20" s="54"/>
      <c r="U20" s="54"/>
      <c r="V20" s="54"/>
      <c r="W20" s="54"/>
      <c r="X20" s="54"/>
      <c r="Y20" s="54"/>
      <c r="Z20" s="54"/>
      <c r="AA20" s="54"/>
      <c r="AB20" s="54"/>
      <c r="AC20" s="54"/>
      <c r="AD20" s="54"/>
      <c r="AE20" s="54"/>
      <c r="AF20" s="54"/>
      <c r="AG20" s="54"/>
    </row>
    <row r="21" spans="1:33" x14ac:dyDescent="0.25">
      <c r="A21" s="18" t="s">
        <v>86</v>
      </c>
      <c r="B21" s="19">
        <v>18</v>
      </c>
      <c r="C21" s="18" t="s">
        <v>70</v>
      </c>
      <c r="D21" s="18" t="s">
        <v>88</v>
      </c>
      <c r="E21" s="18" t="s">
        <v>89</v>
      </c>
      <c r="F21" s="53">
        <v>16.5</v>
      </c>
      <c r="G21" s="53"/>
      <c r="H21" s="18"/>
      <c r="I21" s="11" t="str">
        <f>LEFT(Tabel1[[#This Row],[Ruumi tüüp (TALO Tüüpruumide nimestik)]],2)</f>
        <v>21</v>
      </c>
      <c r="J21" s="22" t="s">
        <v>4</v>
      </c>
      <c r="K21" s="18" t="s">
        <v>10</v>
      </c>
      <c r="L21" s="11" t="str">
        <f>IFERROR(VLOOKUP(Tabel1[[#This Row],[Üürnik]],'Lepingu lisa'!$AW$3:$AX$22,2,FALSE),"")</f>
        <v>RAKVKREUTZWAL_13</v>
      </c>
      <c r="M21" s="11" t="str">
        <f>IFERROR(VLOOKUP(Tabel1[[#This Row],[Jaotus]],Tabelid!L:M,2,FALSE),"")</f>
        <v>NONE</v>
      </c>
      <c r="N21" s="11"/>
      <c r="O21" s="54"/>
      <c r="P21" s="54"/>
      <c r="Q21" s="54"/>
      <c r="R21" s="54"/>
      <c r="S21" s="54"/>
      <c r="T21" s="54"/>
      <c r="U21" s="54"/>
      <c r="V21" s="54"/>
      <c r="W21" s="54"/>
      <c r="X21" s="54"/>
      <c r="Y21" s="54"/>
      <c r="Z21" s="54"/>
      <c r="AA21" s="54"/>
      <c r="AB21" s="54"/>
      <c r="AC21" s="54"/>
      <c r="AD21" s="54"/>
      <c r="AE21" s="54"/>
      <c r="AF21" s="54"/>
      <c r="AG21" s="54"/>
    </row>
    <row r="22" spans="1:33" x14ac:dyDescent="0.25">
      <c r="A22" s="18" t="s">
        <v>86</v>
      </c>
      <c r="B22" s="19">
        <v>19</v>
      </c>
      <c r="C22" s="18" t="s">
        <v>70</v>
      </c>
      <c r="D22" s="18" t="s">
        <v>92</v>
      </c>
      <c r="E22" s="18" t="s">
        <v>93</v>
      </c>
      <c r="F22" s="53">
        <v>1.7</v>
      </c>
      <c r="G22" s="53"/>
      <c r="H22" s="18"/>
      <c r="I22" s="11" t="str">
        <f>LEFT(Tabel1[[#This Row],[Ruumi tüüp (TALO Tüüpruumide nimestik)]],2)</f>
        <v>72</v>
      </c>
      <c r="J22" s="22" t="s">
        <v>84</v>
      </c>
      <c r="K22" s="18"/>
      <c r="L22" s="11" t="str">
        <f>IFERROR(VLOOKUP(Tabel1[[#This Row],[Üürnik]],'Lepingu lisa'!$AW$3:$AX$22,2,FALSE),"")</f>
        <v/>
      </c>
      <c r="M22" s="11" t="str">
        <f>IFERROR(VLOOKUP(Tabel1[[#This Row],[Jaotus]],Tabelid!L:M,2,FALSE),"")</f>
        <v>FLOOR</v>
      </c>
      <c r="N22" s="11"/>
      <c r="O22" s="54"/>
      <c r="P22" s="54"/>
      <c r="Q22" s="54"/>
      <c r="R22" s="54"/>
      <c r="S22" s="54"/>
      <c r="T22" s="54"/>
      <c r="U22" s="54"/>
      <c r="V22" s="54"/>
      <c r="W22" s="54"/>
      <c r="X22" s="54"/>
      <c r="Y22" s="54"/>
      <c r="Z22" s="54"/>
      <c r="AA22" s="54"/>
      <c r="AB22" s="54"/>
      <c r="AC22" s="54"/>
      <c r="AD22" s="54"/>
      <c r="AE22" s="54"/>
      <c r="AF22" s="54"/>
      <c r="AG22" s="54"/>
    </row>
    <row r="23" spans="1:33" x14ac:dyDescent="0.25">
      <c r="A23" s="18" t="s">
        <v>86</v>
      </c>
      <c r="B23" s="19">
        <v>20</v>
      </c>
      <c r="C23" s="18" t="s">
        <v>70</v>
      </c>
      <c r="D23" s="18" t="s">
        <v>94</v>
      </c>
      <c r="E23" s="18" t="s">
        <v>95</v>
      </c>
      <c r="F23" s="53">
        <v>1.5</v>
      </c>
      <c r="G23" s="53"/>
      <c r="H23" s="18"/>
      <c r="I23" s="11" t="str">
        <f>LEFT(Tabel1[[#This Row],[Ruumi tüüp (TALO Tüüpruumide nimestik)]],2)</f>
        <v>73</v>
      </c>
      <c r="J23" s="22" t="s">
        <v>84</v>
      </c>
      <c r="K23" s="18"/>
      <c r="L23" s="11" t="str">
        <f>IFERROR(VLOOKUP(Tabel1[[#This Row],[Üürnik]],'Lepingu lisa'!$AW$3:$AX$22,2,FALSE),"")</f>
        <v/>
      </c>
      <c r="M23" s="11" t="str">
        <f>IFERROR(VLOOKUP(Tabel1[[#This Row],[Jaotus]],Tabelid!L:M,2,FALSE),"")</f>
        <v>FLOOR</v>
      </c>
      <c r="N23" s="11"/>
      <c r="O23" s="54"/>
      <c r="P23" s="54"/>
      <c r="Q23" s="54"/>
      <c r="R23" s="54"/>
      <c r="S23" s="54"/>
      <c r="T23" s="54"/>
      <c r="U23" s="54"/>
      <c r="V23" s="54"/>
      <c r="W23" s="54"/>
      <c r="X23" s="54"/>
      <c r="Y23" s="54"/>
      <c r="Z23" s="54"/>
      <c r="AA23" s="54"/>
      <c r="AB23" s="54"/>
      <c r="AC23" s="54"/>
      <c r="AD23" s="54"/>
      <c r="AE23" s="54"/>
      <c r="AF23" s="54"/>
      <c r="AG23" s="54"/>
    </row>
    <row r="24" spans="1:33" x14ac:dyDescent="0.25">
      <c r="A24" s="18" t="s">
        <v>86</v>
      </c>
      <c r="B24" s="19">
        <v>21</v>
      </c>
      <c r="C24" s="18" t="s">
        <v>70</v>
      </c>
      <c r="D24" s="18" t="s">
        <v>92</v>
      </c>
      <c r="E24" s="18" t="s">
        <v>93</v>
      </c>
      <c r="F24" s="53">
        <v>1.9</v>
      </c>
      <c r="G24" s="53"/>
      <c r="H24" s="18"/>
      <c r="I24" s="11" t="str">
        <f>LEFT(Tabel1[[#This Row],[Ruumi tüüp (TALO Tüüpruumide nimestik)]],2)</f>
        <v>72</v>
      </c>
      <c r="J24" s="22" t="s">
        <v>84</v>
      </c>
      <c r="K24" s="18"/>
      <c r="L24" s="11" t="str">
        <f>IFERROR(VLOOKUP(Tabel1[[#This Row],[Üürnik]],'Lepingu lisa'!$AW$3:$AX$22,2,FALSE),"")</f>
        <v/>
      </c>
      <c r="M24" s="11" t="str">
        <f>IFERROR(VLOOKUP(Tabel1[[#This Row],[Jaotus]],Tabelid!L:M,2,FALSE),"")</f>
        <v>FLOOR</v>
      </c>
      <c r="N24" s="11"/>
      <c r="O24" s="54"/>
      <c r="P24" s="54"/>
      <c r="Q24" s="54"/>
      <c r="R24" s="54"/>
      <c r="S24" s="54"/>
      <c r="T24" s="54"/>
      <c r="U24" s="54"/>
      <c r="V24" s="54"/>
      <c r="W24" s="54"/>
      <c r="X24" s="54"/>
      <c r="Y24" s="54"/>
      <c r="Z24" s="54"/>
      <c r="AA24" s="54"/>
      <c r="AB24" s="54"/>
      <c r="AC24" s="54"/>
      <c r="AD24" s="54"/>
      <c r="AE24" s="54"/>
      <c r="AF24" s="54"/>
      <c r="AG24" s="54"/>
    </row>
    <row r="25" spans="1:33" x14ac:dyDescent="0.25">
      <c r="A25" s="18" t="s">
        <v>86</v>
      </c>
      <c r="B25" s="19">
        <v>22</v>
      </c>
      <c r="C25" s="18" t="s">
        <v>70</v>
      </c>
      <c r="D25" s="18" t="s">
        <v>94</v>
      </c>
      <c r="E25" s="18" t="s">
        <v>95</v>
      </c>
      <c r="F25" s="53">
        <v>1.8</v>
      </c>
      <c r="G25" s="53"/>
      <c r="H25" s="18"/>
      <c r="I25" s="11" t="str">
        <f>LEFT(Tabel1[[#This Row],[Ruumi tüüp (TALO Tüüpruumide nimestik)]],2)</f>
        <v>73</v>
      </c>
      <c r="J25" s="22" t="s">
        <v>84</v>
      </c>
      <c r="K25" s="18"/>
      <c r="L25" s="11" t="str">
        <f>IFERROR(VLOOKUP(Tabel1[[#This Row],[Üürnik]],'Lepingu lisa'!$AW$3:$AX$22,2,FALSE),"")</f>
        <v/>
      </c>
      <c r="M25" s="11" t="str">
        <f>IFERROR(VLOOKUP(Tabel1[[#This Row],[Jaotus]],Tabelid!L:M,2,FALSE),"")</f>
        <v>FLOOR</v>
      </c>
      <c r="N25" s="11"/>
      <c r="O25" s="54"/>
      <c r="P25" s="54"/>
      <c r="Q25" s="54"/>
      <c r="R25" s="54"/>
      <c r="S25" s="54"/>
      <c r="T25" s="54"/>
      <c r="U25" s="54"/>
      <c r="V25" s="54"/>
      <c r="W25" s="54"/>
      <c r="X25" s="54"/>
      <c r="Y25" s="54"/>
      <c r="Z25" s="54"/>
      <c r="AA25" s="54"/>
      <c r="AB25" s="54"/>
      <c r="AC25" s="54"/>
      <c r="AD25" s="54"/>
      <c r="AE25" s="54"/>
      <c r="AF25" s="54"/>
      <c r="AG25" s="54"/>
    </row>
    <row r="26" spans="1:33" x14ac:dyDescent="0.25">
      <c r="A26" s="18" t="s">
        <v>86</v>
      </c>
      <c r="B26" s="19">
        <v>23</v>
      </c>
      <c r="C26" s="18" t="s">
        <v>70</v>
      </c>
      <c r="D26" s="18" t="s">
        <v>71</v>
      </c>
      <c r="E26" s="18" t="s">
        <v>72</v>
      </c>
      <c r="F26" s="53">
        <v>2.9</v>
      </c>
      <c r="G26" s="53"/>
      <c r="H26" s="18"/>
      <c r="I26" s="11" t="str">
        <f>LEFT(Tabel1[[#This Row],[Ruumi tüüp (TALO Tüüpruumide nimestik)]],2)</f>
        <v>91</v>
      </c>
      <c r="J26" s="22" t="s">
        <v>4</v>
      </c>
      <c r="K26" s="18" t="s">
        <v>10</v>
      </c>
      <c r="L26" s="11" t="str">
        <f>IFERROR(VLOOKUP(Tabel1[[#This Row],[Üürnik]],'Lepingu lisa'!$AW$3:$AX$22,2,FALSE),"")</f>
        <v>RAKVKREUTZWAL_13</v>
      </c>
      <c r="M26" s="11" t="str">
        <f>IFERROR(VLOOKUP(Tabel1[[#This Row],[Jaotus]],Tabelid!L:M,2,FALSE),"")</f>
        <v>NONE</v>
      </c>
      <c r="N26" s="11"/>
      <c r="O26" s="54"/>
      <c r="P26" s="54"/>
      <c r="Q26" s="54"/>
      <c r="R26" s="54"/>
      <c r="S26" s="54"/>
      <c r="T26" s="54"/>
      <c r="U26" s="54"/>
      <c r="V26" s="54"/>
      <c r="W26" s="54"/>
      <c r="X26" s="54"/>
      <c r="Y26" s="54"/>
      <c r="Z26" s="54"/>
      <c r="AA26" s="54"/>
      <c r="AB26" s="54"/>
      <c r="AC26" s="54"/>
      <c r="AD26" s="54"/>
      <c r="AE26" s="54"/>
      <c r="AF26" s="54"/>
      <c r="AG26" s="54"/>
    </row>
    <row r="27" spans="1:33" x14ac:dyDescent="0.25">
      <c r="A27" s="18" t="s">
        <v>86</v>
      </c>
      <c r="B27" s="19">
        <v>24</v>
      </c>
      <c r="C27" s="18" t="s">
        <v>70</v>
      </c>
      <c r="D27" s="18" t="s">
        <v>88</v>
      </c>
      <c r="E27" s="18" t="s">
        <v>89</v>
      </c>
      <c r="F27" s="53">
        <v>10.6</v>
      </c>
      <c r="G27" s="53"/>
      <c r="H27" s="18"/>
      <c r="I27" s="11" t="str">
        <f>LEFT(Tabel1[[#This Row],[Ruumi tüüp (TALO Tüüpruumide nimestik)]],2)</f>
        <v>21</v>
      </c>
      <c r="J27" s="22" t="s">
        <v>4</v>
      </c>
      <c r="K27" s="18" t="s">
        <v>10</v>
      </c>
      <c r="L27" s="11" t="str">
        <f>IFERROR(VLOOKUP(Tabel1[[#This Row],[Üürnik]],'Lepingu lisa'!$AW$3:$AX$22,2,FALSE),"")</f>
        <v>RAKVKREUTZWAL_13</v>
      </c>
      <c r="M27" s="11" t="str">
        <f>IFERROR(VLOOKUP(Tabel1[[#This Row],[Jaotus]],Tabelid!L:M,2,FALSE),"")</f>
        <v>NONE</v>
      </c>
      <c r="N27" s="11"/>
      <c r="O27" s="54"/>
      <c r="P27" s="54"/>
      <c r="Q27" s="54"/>
      <c r="R27" s="54"/>
      <c r="S27" s="54"/>
      <c r="T27" s="54"/>
      <c r="U27" s="54"/>
      <c r="V27" s="54"/>
      <c r="W27" s="54"/>
      <c r="X27" s="54"/>
      <c r="Y27" s="54"/>
      <c r="Z27" s="54"/>
      <c r="AA27" s="54"/>
      <c r="AB27" s="54"/>
      <c r="AC27" s="54"/>
      <c r="AD27" s="54"/>
      <c r="AE27" s="54"/>
      <c r="AF27" s="54"/>
      <c r="AG27" s="54"/>
    </row>
    <row r="28" spans="1:33" x14ac:dyDescent="0.25">
      <c r="A28" s="18" t="s">
        <v>86</v>
      </c>
      <c r="B28" s="19">
        <v>25</v>
      </c>
      <c r="C28" s="18" t="s">
        <v>70</v>
      </c>
      <c r="D28" s="18" t="s">
        <v>88</v>
      </c>
      <c r="E28" s="18" t="s">
        <v>89</v>
      </c>
      <c r="F28" s="53">
        <v>28.4</v>
      </c>
      <c r="G28" s="53"/>
      <c r="H28" s="18"/>
      <c r="I28" s="11" t="str">
        <f>LEFT(Tabel1[[#This Row],[Ruumi tüüp (TALO Tüüpruumide nimestik)]],2)</f>
        <v>21</v>
      </c>
      <c r="J28" s="22" t="s">
        <v>4</v>
      </c>
      <c r="K28" s="18" t="s">
        <v>10</v>
      </c>
      <c r="L28" s="11" t="str">
        <f>IFERROR(VLOOKUP(Tabel1[[#This Row],[Üürnik]],'Lepingu lisa'!$AW$3:$AX$22,2,FALSE),"")</f>
        <v>RAKVKREUTZWAL_13</v>
      </c>
      <c r="M28" s="11" t="str">
        <f>IFERROR(VLOOKUP(Tabel1[[#This Row],[Jaotus]],Tabelid!L:M,2,FALSE),"")</f>
        <v>NONE</v>
      </c>
      <c r="N28" s="11"/>
      <c r="O28" s="54"/>
      <c r="P28" s="54"/>
      <c r="Q28" s="54"/>
      <c r="R28" s="54"/>
      <c r="S28" s="54"/>
      <c r="T28" s="54"/>
      <c r="U28" s="54"/>
      <c r="V28" s="54"/>
      <c r="W28" s="54"/>
      <c r="X28" s="54"/>
      <c r="Y28" s="54"/>
      <c r="Z28" s="54"/>
      <c r="AA28" s="54"/>
      <c r="AB28" s="54"/>
      <c r="AC28" s="54"/>
      <c r="AD28" s="54"/>
      <c r="AE28" s="54"/>
      <c r="AF28" s="54"/>
      <c r="AG28" s="54"/>
    </row>
    <row r="29" spans="1:33" x14ac:dyDescent="0.25">
      <c r="A29" s="18" t="s">
        <v>86</v>
      </c>
      <c r="B29" s="19">
        <v>26</v>
      </c>
      <c r="C29" s="18" t="s">
        <v>70</v>
      </c>
      <c r="D29" s="18" t="s">
        <v>71</v>
      </c>
      <c r="E29" s="18" t="s">
        <v>72</v>
      </c>
      <c r="F29" s="53">
        <v>1</v>
      </c>
      <c r="G29" s="53"/>
      <c r="H29" s="18"/>
      <c r="I29" s="11" t="str">
        <f>LEFT(Tabel1[[#This Row],[Ruumi tüüp (TALO Tüüpruumide nimestik)]],2)</f>
        <v>91</v>
      </c>
      <c r="J29" s="22" t="s">
        <v>4</v>
      </c>
      <c r="K29" s="18" t="s">
        <v>10</v>
      </c>
      <c r="L29" s="11" t="str">
        <f>IFERROR(VLOOKUP(Tabel1[[#This Row],[Üürnik]],'Lepingu lisa'!$AW$3:$AX$22,2,FALSE),"")</f>
        <v>RAKVKREUTZWAL_13</v>
      </c>
      <c r="M29" s="11" t="str">
        <f>IFERROR(VLOOKUP(Tabel1[[#This Row],[Jaotus]],Tabelid!L:M,2,FALSE),"")</f>
        <v>NONE</v>
      </c>
      <c r="N29" s="11"/>
      <c r="O29" s="54"/>
      <c r="P29" s="54"/>
      <c r="Q29" s="54"/>
      <c r="R29" s="54"/>
      <c r="S29" s="54"/>
      <c r="T29" s="54"/>
      <c r="U29" s="54"/>
      <c r="V29" s="54"/>
      <c r="W29" s="54"/>
      <c r="X29" s="54"/>
      <c r="Y29" s="54"/>
      <c r="Z29" s="54"/>
      <c r="AA29" s="54"/>
      <c r="AB29" s="54"/>
      <c r="AC29" s="54"/>
      <c r="AD29" s="54"/>
      <c r="AE29" s="54"/>
      <c r="AF29" s="54"/>
      <c r="AG29" s="54"/>
    </row>
    <row r="30" spans="1:33" x14ac:dyDescent="0.25">
      <c r="A30" s="18" t="s">
        <v>86</v>
      </c>
      <c r="B30" s="19">
        <v>27</v>
      </c>
      <c r="C30" s="18" t="s">
        <v>70</v>
      </c>
      <c r="D30" s="18" t="s">
        <v>88</v>
      </c>
      <c r="E30" s="18" t="s">
        <v>89</v>
      </c>
      <c r="F30" s="53">
        <v>30.4</v>
      </c>
      <c r="G30" s="53"/>
      <c r="H30" s="18"/>
      <c r="I30" s="11" t="str">
        <f>LEFT(Tabel1[[#This Row],[Ruumi tüüp (TALO Tüüpruumide nimestik)]],2)</f>
        <v>21</v>
      </c>
      <c r="J30" s="22" t="s">
        <v>4</v>
      </c>
      <c r="K30" s="18" t="s">
        <v>10</v>
      </c>
      <c r="L30" s="11" t="str">
        <f>IFERROR(VLOOKUP(Tabel1[[#This Row],[Üürnik]],'Lepingu lisa'!$AW$3:$AX$22,2,FALSE),"")</f>
        <v>RAKVKREUTZWAL_13</v>
      </c>
      <c r="M30" s="11" t="str">
        <f>IFERROR(VLOOKUP(Tabel1[[#This Row],[Jaotus]],Tabelid!L:M,2,FALSE),"")</f>
        <v>NONE</v>
      </c>
      <c r="N30" s="11"/>
      <c r="O30" s="54"/>
      <c r="P30" s="54"/>
      <c r="Q30" s="54"/>
      <c r="R30" s="54"/>
      <c r="S30" s="54"/>
      <c r="T30" s="54"/>
      <c r="U30" s="54"/>
      <c r="V30" s="54"/>
      <c r="W30" s="54"/>
      <c r="X30" s="54"/>
      <c r="Y30" s="54"/>
      <c r="Z30" s="54"/>
      <c r="AA30" s="54"/>
      <c r="AB30" s="54"/>
      <c r="AC30" s="54"/>
      <c r="AD30" s="54"/>
      <c r="AE30" s="54"/>
      <c r="AF30" s="54"/>
      <c r="AG30" s="54"/>
    </row>
    <row r="31" spans="1:33" x14ac:dyDescent="0.25">
      <c r="A31" s="18" t="s">
        <v>86</v>
      </c>
      <c r="B31" s="19">
        <v>28</v>
      </c>
      <c r="C31" s="18" t="s">
        <v>70</v>
      </c>
      <c r="D31" s="18" t="s">
        <v>71</v>
      </c>
      <c r="E31" s="18" t="s">
        <v>72</v>
      </c>
      <c r="F31" s="53">
        <v>3.3</v>
      </c>
      <c r="G31" s="53"/>
      <c r="H31" s="18"/>
      <c r="I31" s="11" t="str">
        <f>LEFT(Tabel1[[#This Row],[Ruumi tüüp (TALO Tüüpruumide nimestik)]],2)</f>
        <v>91</v>
      </c>
      <c r="J31" s="22" t="s">
        <v>84</v>
      </c>
      <c r="K31" s="18"/>
      <c r="L31" s="11" t="str">
        <f>IFERROR(VLOOKUP(Tabel1[[#This Row],[Üürnik]],'Lepingu lisa'!$AW$3:$AX$22,2,FALSE),"")</f>
        <v/>
      </c>
      <c r="M31" s="11" t="str">
        <f>IFERROR(VLOOKUP(Tabel1[[#This Row],[Jaotus]],Tabelid!L:M,2,FALSE),"")</f>
        <v>FLOOR</v>
      </c>
      <c r="N31" s="11"/>
      <c r="O31" s="54"/>
      <c r="P31" s="54"/>
      <c r="Q31" s="54"/>
      <c r="R31" s="54"/>
      <c r="S31" s="54"/>
      <c r="T31" s="54"/>
      <c r="U31" s="54"/>
      <c r="V31" s="54"/>
      <c r="W31" s="54"/>
      <c r="X31" s="54"/>
      <c r="Y31" s="54"/>
      <c r="Z31" s="54"/>
      <c r="AA31" s="54"/>
      <c r="AB31" s="54"/>
      <c r="AC31" s="54"/>
      <c r="AD31" s="54"/>
      <c r="AE31" s="54"/>
      <c r="AF31" s="54"/>
      <c r="AG31" s="54"/>
    </row>
    <row r="32" spans="1:33" x14ac:dyDescent="0.25">
      <c r="A32" s="18" t="s">
        <v>86</v>
      </c>
      <c r="B32" s="19">
        <v>29</v>
      </c>
      <c r="C32" s="18" t="s">
        <v>76</v>
      </c>
      <c r="D32" s="18" t="s">
        <v>77</v>
      </c>
      <c r="E32" s="18" t="s">
        <v>78</v>
      </c>
      <c r="F32" s="53">
        <v>11</v>
      </c>
      <c r="G32" s="53"/>
      <c r="H32" s="18"/>
      <c r="I32" s="11" t="str">
        <f>LEFT(Tabel1[[#This Row],[Ruumi tüüp (TALO Tüüpruumide nimestik)]],2)</f>
        <v>92</v>
      </c>
      <c r="J32" s="22"/>
      <c r="K32" s="18"/>
      <c r="L32" s="11" t="str">
        <f>IFERROR(VLOOKUP(Tabel1[[#This Row],[Üürnik]],'Lepingu lisa'!$AW$3:$AX$22,2,FALSE),"")</f>
        <v/>
      </c>
      <c r="M32" s="11" t="str">
        <f>IFERROR(VLOOKUP(Tabel1[[#This Row],[Jaotus]],Tabelid!L:M,2,FALSE),"")</f>
        <v/>
      </c>
      <c r="N32" s="11"/>
      <c r="O32" s="54"/>
      <c r="P32" s="54"/>
      <c r="Q32" s="54"/>
      <c r="R32" s="54"/>
      <c r="S32" s="54"/>
      <c r="T32" s="54"/>
      <c r="U32" s="54"/>
      <c r="V32" s="54"/>
      <c r="W32" s="54"/>
      <c r="X32" s="54"/>
      <c r="Y32" s="54"/>
      <c r="Z32" s="54"/>
      <c r="AA32" s="54"/>
      <c r="AB32" s="54"/>
      <c r="AC32" s="54"/>
      <c r="AD32" s="54"/>
      <c r="AE32" s="54"/>
      <c r="AF32" s="54"/>
      <c r="AG32" s="54"/>
    </row>
    <row r="33" spans="1:33" x14ac:dyDescent="0.25">
      <c r="A33" s="18" t="s">
        <v>86</v>
      </c>
      <c r="B33" s="19">
        <v>30</v>
      </c>
      <c r="C33" s="18" t="s">
        <v>70</v>
      </c>
      <c r="D33" s="18" t="s">
        <v>74</v>
      </c>
      <c r="E33" s="18" t="s">
        <v>75</v>
      </c>
      <c r="F33" s="53">
        <v>7.2</v>
      </c>
      <c r="G33" s="53"/>
      <c r="H33" s="18"/>
      <c r="I33" s="11" t="str">
        <f>LEFT(Tabel1[[#This Row],[Ruumi tüüp (TALO Tüüpruumide nimestik)]],2)</f>
        <v>23</v>
      </c>
      <c r="J33" s="22" t="s">
        <v>6</v>
      </c>
      <c r="K33" s="18"/>
      <c r="L33" s="11" t="str">
        <f>IFERROR(VLOOKUP(Tabel1[[#This Row],[Üürnik]],'Lepingu lisa'!$AW$3:$AX$22,2,FALSE),"")</f>
        <v/>
      </c>
      <c r="M33" s="11" t="str">
        <f>IFERROR(VLOOKUP(Tabel1[[#This Row],[Jaotus]],Tabelid!L:M,2,FALSE),"")</f>
        <v>BUILDING</v>
      </c>
      <c r="N33" s="11"/>
      <c r="O33" s="54"/>
      <c r="P33" s="54"/>
      <c r="Q33" s="54"/>
      <c r="R33" s="54"/>
      <c r="S33" s="54"/>
      <c r="T33" s="54"/>
      <c r="U33" s="54"/>
      <c r="V33" s="54"/>
      <c r="W33" s="54"/>
      <c r="X33" s="54"/>
      <c r="Y33" s="54"/>
      <c r="Z33" s="54"/>
      <c r="AA33" s="54"/>
      <c r="AB33" s="54"/>
      <c r="AC33" s="54"/>
      <c r="AD33" s="54"/>
      <c r="AE33" s="54"/>
      <c r="AF33" s="54"/>
      <c r="AG33" s="54"/>
    </row>
    <row r="34" spans="1:33" x14ac:dyDescent="0.25">
      <c r="A34" s="18" t="s">
        <v>86</v>
      </c>
      <c r="B34" s="19">
        <v>31</v>
      </c>
      <c r="C34" s="18" t="s">
        <v>70</v>
      </c>
      <c r="D34" s="18" t="s">
        <v>88</v>
      </c>
      <c r="E34" s="18" t="s">
        <v>89</v>
      </c>
      <c r="F34" s="53">
        <v>31.7</v>
      </c>
      <c r="G34" s="53"/>
      <c r="H34" s="18"/>
      <c r="I34" s="11" t="str">
        <f>LEFT(Tabel1[[#This Row],[Ruumi tüüp (TALO Tüüpruumide nimestik)]],2)</f>
        <v>21</v>
      </c>
      <c r="J34" s="22" t="s">
        <v>4</v>
      </c>
      <c r="K34" s="18" t="s">
        <v>73</v>
      </c>
      <c r="L34" s="11" t="str">
        <f>IFERROR(VLOOKUP(Tabel1[[#This Row],[Üürnik]],'Lepingu lisa'!$AW$3:$AX$22,2,FALSE),"")</f>
        <v/>
      </c>
      <c r="M34" s="11" t="str">
        <f>IFERROR(VLOOKUP(Tabel1[[#This Row],[Jaotus]],Tabelid!L:M,2,FALSE),"")</f>
        <v>NONE</v>
      </c>
      <c r="N34" s="11"/>
      <c r="O34" s="54"/>
      <c r="P34" s="54"/>
      <c r="Q34" s="54"/>
      <c r="R34" s="54"/>
      <c r="S34" s="54"/>
      <c r="T34" s="54"/>
      <c r="U34" s="54"/>
      <c r="V34" s="54"/>
      <c r="W34" s="54"/>
      <c r="X34" s="54"/>
      <c r="Y34" s="54"/>
      <c r="Z34" s="54"/>
      <c r="AA34" s="54"/>
      <c r="AB34" s="54"/>
      <c r="AC34" s="54"/>
      <c r="AD34" s="54"/>
      <c r="AE34" s="54"/>
      <c r="AF34" s="54"/>
      <c r="AG34" s="54"/>
    </row>
    <row r="35" spans="1:33" x14ac:dyDescent="0.25">
      <c r="A35" s="18" t="s">
        <v>86</v>
      </c>
      <c r="B35" s="19">
        <v>32</v>
      </c>
      <c r="C35" s="18" t="s">
        <v>70</v>
      </c>
      <c r="D35" s="18" t="s">
        <v>88</v>
      </c>
      <c r="E35" s="18" t="s">
        <v>89</v>
      </c>
      <c r="F35" s="53">
        <v>19.600000000000001</v>
      </c>
      <c r="G35" s="53"/>
      <c r="H35" s="18"/>
      <c r="I35" s="11" t="str">
        <f>LEFT(Tabel1[[#This Row],[Ruumi tüüp (TALO Tüüpruumide nimestik)]],2)</f>
        <v>21</v>
      </c>
      <c r="J35" s="22" t="s">
        <v>96</v>
      </c>
      <c r="K35" s="18"/>
      <c r="L35" s="11" t="str">
        <f>IFERROR(VLOOKUP(Tabel1[[#This Row],[Üürnik]],'Lepingu lisa'!$AW$3:$AX$22,2,FALSE),"")</f>
        <v/>
      </c>
      <c r="M35" s="11" t="str">
        <f>IFERROR(VLOOKUP(Tabel1[[#This Row],[Jaotus]],Tabelid!L:M,2,FALSE),"")</f>
        <v>MUU_BUILDING</v>
      </c>
      <c r="N35" s="11"/>
      <c r="O35" s="54">
        <v>0</v>
      </c>
      <c r="P35" s="54">
        <v>1</v>
      </c>
      <c r="Q35" s="54">
        <v>1</v>
      </c>
      <c r="R35" s="54">
        <v>1</v>
      </c>
      <c r="S35" s="54">
        <v>1</v>
      </c>
      <c r="T35" s="54">
        <v>1</v>
      </c>
      <c r="U35" s="54">
        <v>1</v>
      </c>
      <c r="V35" s="54">
        <v>0</v>
      </c>
      <c r="W35" s="54">
        <v>1</v>
      </c>
      <c r="X35" s="54">
        <v>0</v>
      </c>
      <c r="Y35" s="54"/>
      <c r="Z35" s="54"/>
      <c r="AA35" s="54"/>
      <c r="AB35" s="54"/>
      <c r="AC35" s="54"/>
      <c r="AD35" s="54"/>
      <c r="AE35" s="54"/>
      <c r="AF35" s="54"/>
      <c r="AG35" s="54"/>
    </row>
    <row r="36" spans="1:33" x14ac:dyDescent="0.25">
      <c r="A36" s="18" t="s">
        <v>86</v>
      </c>
      <c r="B36" s="19">
        <v>33</v>
      </c>
      <c r="C36" s="18" t="s">
        <v>70</v>
      </c>
      <c r="D36" s="18" t="s">
        <v>88</v>
      </c>
      <c r="E36" s="18" t="s">
        <v>89</v>
      </c>
      <c r="F36" s="53">
        <v>15.5</v>
      </c>
      <c r="G36" s="53"/>
      <c r="H36" s="18"/>
      <c r="I36" s="11" t="str">
        <f>LEFT(Tabel1[[#This Row],[Ruumi tüüp (TALO Tüüpruumide nimestik)]],2)</f>
        <v>21</v>
      </c>
      <c r="J36" s="22" t="s">
        <v>4</v>
      </c>
      <c r="K36" s="18" t="s">
        <v>20</v>
      </c>
      <c r="L36" s="11" t="str">
        <f>IFERROR(VLOOKUP(Tabel1[[#This Row],[Üürnik]],'Lepingu lisa'!$AW$3:$AX$22,2,FALSE),"")</f>
        <v>RAKVKREUTZWAL_03</v>
      </c>
      <c r="M36" s="11" t="str">
        <f>IFERROR(VLOOKUP(Tabel1[[#This Row],[Jaotus]],Tabelid!L:M,2,FALSE),"")</f>
        <v>NONE</v>
      </c>
      <c r="N36" s="11"/>
      <c r="O36" s="54"/>
      <c r="P36" s="54"/>
      <c r="Q36" s="54"/>
      <c r="R36" s="54"/>
      <c r="S36" s="54"/>
      <c r="T36" s="54"/>
      <c r="U36" s="54"/>
      <c r="V36" s="54"/>
      <c r="W36" s="54"/>
      <c r="X36" s="54"/>
      <c r="Y36" s="54"/>
      <c r="Z36" s="54"/>
      <c r="AA36" s="54"/>
      <c r="AB36" s="54"/>
      <c r="AC36" s="54"/>
      <c r="AD36" s="54"/>
      <c r="AE36" s="54"/>
      <c r="AF36" s="54"/>
      <c r="AG36" s="54"/>
    </row>
    <row r="37" spans="1:33" x14ac:dyDescent="0.25">
      <c r="A37" s="18" t="s">
        <v>86</v>
      </c>
      <c r="B37" s="19">
        <v>34</v>
      </c>
      <c r="C37" s="18" t="s">
        <v>70</v>
      </c>
      <c r="D37" s="18" t="s">
        <v>88</v>
      </c>
      <c r="E37" s="18" t="s">
        <v>89</v>
      </c>
      <c r="F37" s="53">
        <v>22.8</v>
      </c>
      <c r="G37" s="53"/>
      <c r="H37" s="18"/>
      <c r="I37" s="11" t="str">
        <f>LEFT(Tabel1[[#This Row],[Ruumi tüüp (TALO Tüüpruumide nimestik)]],2)</f>
        <v>21</v>
      </c>
      <c r="J37" s="22" t="s">
        <v>4</v>
      </c>
      <c r="K37" s="18" t="s">
        <v>20</v>
      </c>
      <c r="L37" s="11" t="str">
        <f>IFERROR(VLOOKUP(Tabel1[[#This Row],[Üürnik]],'Lepingu lisa'!$AW$3:$AX$22,2,FALSE),"")</f>
        <v>RAKVKREUTZWAL_03</v>
      </c>
      <c r="M37" s="11" t="str">
        <f>IFERROR(VLOOKUP(Tabel1[[#This Row],[Jaotus]],Tabelid!L:M,2,FALSE),"")</f>
        <v>NONE</v>
      </c>
      <c r="N37" s="11"/>
      <c r="O37" s="54"/>
      <c r="P37" s="54"/>
      <c r="Q37" s="54"/>
      <c r="R37" s="54"/>
      <c r="S37" s="54"/>
      <c r="T37" s="54"/>
      <c r="U37" s="54"/>
      <c r="V37" s="54"/>
      <c r="W37" s="54"/>
      <c r="X37" s="54"/>
      <c r="Y37" s="54"/>
      <c r="Z37" s="54"/>
      <c r="AA37" s="54"/>
      <c r="AB37" s="54"/>
      <c r="AC37" s="54"/>
      <c r="AD37" s="54"/>
      <c r="AE37" s="54"/>
      <c r="AF37" s="54"/>
      <c r="AG37" s="54"/>
    </row>
    <row r="38" spans="1:33" x14ac:dyDescent="0.25">
      <c r="A38" s="18" t="s">
        <v>86</v>
      </c>
      <c r="B38" s="19">
        <v>35</v>
      </c>
      <c r="C38" s="18" t="s">
        <v>70</v>
      </c>
      <c r="D38" s="18" t="s">
        <v>88</v>
      </c>
      <c r="E38" s="18" t="s">
        <v>89</v>
      </c>
      <c r="F38" s="53">
        <v>24.9</v>
      </c>
      <c r="G38" s="53"/>
      <c r="H38" s="18"/>
      <c r="I38" s="11" t="str">
        <f>LEFT(Tabel1[[#This Row],[Ruumi tüüp (TALO Tüüpruumide nimestik)]],2)</f>
        <v>21</v>
      </c>
      <c r="J38" s="22" t="s">
        <v>4</v>
      </c>
      <c r="K38" s="18" t="s">
        <v>20</v>
      </c>
      <c r="L38" s="11" t="str">
        <f>IFERROR(VLOOKUP(Tabel1[[#This Row],[Üürnik]],'Lepingu lisa'!$AW$3:$AX$22,2,FALSE),"")</f>
        <v>RAKVKREUTZWAL_03</v>
      </c>
      <c r="M38" s="11" t="str">
        <f>IFERROR(VLOOKUP(Tabel1[[#This Row],[Jaotus]],Tabelid!L:M,2,FALSE),"")</f>
        <v>NONE</v>
      </c>
      <c r="N38" s="11"/>
      <c r="O38" s="54"/>
      <c r="P38" s="54"/>
      <c r="Q38" s="54"/>
      <c r="R38" s="54"/>
      <c r="S38" s="54"/>
      <c r="T38" s="54"/>
      <c r="U38" s="54"/>
      <c r="V38" s="54"/>
      <c r="W38" s="54"/>
      <c r="X38" s="54"/>
      <c r="Y38" s="54"/>
      <c r="Z38" s="54"/>
      <c r="AA38" s="54"/>
      <c r="AB38" s="54"/>
      <c r="AC38" s="54"/>
      <c r="AD38" s="54"/>
      <c r="AE38" s="54"/>
      <c r="AF38" s="54"/>
      <c r="AG38" s="54"/>
    </row>
    <row r="39" spans="1:33" x14ac:dyDescent="0.25">
      <c r="A39" s="18" t="s">
        <v>86</v>
      </c>
      <c r="B39" s="19">
        <v>36</v>
      </c>
      <c r="C39" s="18" t="s">
        <v>70</v>
      </c>
      <c r="D39" s="18" t="s">
        <v>71</v>
      </c>
      <c r="E39" s="18" t="s">
        <v>72</v>
      </c>
      <c r="F39" s="53">
        <v>3.5</v>
      </c>
      <c r="G39" s="53"/>
      <c r="H39" s="18"/>
      <c r="I39" s="11" t="str">
        <f>LEFT(Tabel1[[#This Row],[Ruumi tüüp (TALO Tüüpruumide nimestik)]],2)</f>
        <v>91</v>
      </c>
      <c r="J39" s="22" t="s">
        <v>84</v>
      </c>
      <c r="K39" s="18"/>
      <c r="L39" s="11" t="str">
        <f>IFERROR(VLOOKUP(Tabel1[[#This Row],[Üürnik]],'Lepingu lisa'!$AW$3:$AX$22,2,FALSE),"")</f>
        <v/>
      </c>
      <c r="M39" s="11" t="str">
        <f>IFERROR(VLOOKUP(Tabel1[[#This Row],[Jaotus]],Tabelid!L:M,2,FALSE),"")</f>
        <v>FLOOR</v>
      </c>
      <c r="N39" s="11"/>
      <c r="O39" s="54"/>
      <c r="P39" s="54"/>
      <c r="Q39" s="54"/>
      <c r="R39" s="54"/>
      <c r="S39" s="54"/>
      <c r="T39" s="54"/>
      <c r="U39" s="54"/>
      <c r="V39" s="54"/>
      <c r="W39" s="54"/>
      <c r="X39" s="54"/>
      <c r="Y39" s="54"/>
      <c r="Z39" s="54"/>
      <c r="AA39" s="54"/>
      <c r="AB39" s="54"/>
      <c r="AC39" s="54"/>
      <c r="AD39" s="54"/>
      <c r="AE39" s="54"/>
      <c r="AF39" s="54"/>
      <c r="AG39" s="54"/>
    </row>
    <row r="40" spans="1:33" x14ac:dyDescent="0.25">
      <c r="A40" s="18" t="s">
        <v>86</v>
      </c>
      <c r="B40" s="19">
        <v>37</v>
      </c>
      <c r="C40" s="18" t="s">
        <v>76</v>
      </c>
      <c r="D40" s="18" t="s">
        <v>77</v>
      </c>
      <c r="E40" s="18" t="s">
        <v>78</v>
      </c>
      <c r="F40" s="53">
        <v>12.4</v>
      </c>
      <c r="G40" s="53"/>
      <c r="H40" s="18"/>
      <c r="I40" s="11" t="str">
        <f>LEFT(Tabel1[[#This Row],[Ruumi tüüp (TALO Tüüpruumide nimestik)]],2)</f>
        <v>92</v>
      </c>
      <c r="J40" s="22"/>
      <c r="K40" s="18"/>
      <c r="L40" s="11" t="str">
        <f>IFERROR(VLOOKUP(Tabel1[[#This Row],[Üürnik]],'Lepingu lisa'!$AW$3:$AX$22,2,FALSE),"")</f>
        <v/>
      </c>
      <c r="M40" s="11" t="str">
        <f>IFERROR(VLOOKUP(Tabel1[[#This Row],[Jaotus]],Tabelid!L:M,2,FALSE),"")</f>
        <v/>
      </c>
      <c r="N40" s="11"/>
      <c r="O40" s="54"/>
      <c r="P40" s="54"/>
      <c r="Q40" s="54"/>
      <c r="R40" s="54"/>
      <c r="S40" s="54"/>
      <c r="T40" s="54"/>
      <c r="U40" s="54"/>
      <c r="V40" s="54"/>
      <c r="W40" s="54"/>
      <c r="X40" s="54"/>
      <c r="Y40" s="54"/>
      <c r="Z40" s="54"/>
      <c r="AA40" s="54"/>
      <c r="AB40" s="54"/>
      <c r="AC40" s="54"/>
      <c r="AD40" s="54"/>
      <c r="AE40" s="54"/>
      <c r="AF40" s="54"/>
      <c r="AG40" s="54"/>
    </row>
    <row r="41" spans="1:33" x14ac:dyDescent="0.25">
      <c r="A41" s="18" t="s">
        <v>86</v>
      </c>
      <c r="B41" s="19">
        <v>38</v>
      </c>
      <c r="C41" s="18" t="s">
        <v>70</v>
      </c>
      <c r="D41" s="18" t="s">
        <v>71</v>
      </c>
      <c r="E41" s="18" t="s">
        <v>72</v>
      </c>
      <c r="F41" s="53">
        <v>5.0999999999999996</v>
      </c>
      <c r="G41" s="53"/>
      <c r="H41" s="18"/>
      <c r="I41" s="11" t="str">
        <f>LEFT(Tabel1[[#This Row],[Ruumi tüüp (TALO Tüüpruumide nimestik)]],2)</f>
        <v>91</v>
      </c>
      <c r="J41" s="22" t="s">
        <v>84</v>
      </c>
      <c r="K41" s="18"/>
      <c r="L41" s="11" t="str">
        <f>IFERROR(VLOOKUP(Tabel1[[#This Row],[Üürnik]],'Lepingu lisa'!$AW$3:$AX$22,2,FALSE),"")</f>
        <v/>
      </c>
      <c r="M41" s="11" t="str">
        <f>IFERROR(VLOOKUP(Tabel1[[#This Row],[Jaotus]],Tabelid!L:M,2,FALSE),"")</f>
        <v>FLOOR</v>
      </c>
      <c r="N41" s="11"/>
      <c r="O41" s="54"/>
      <c r="P41" s="54"/>
      <c r="Q41" s="54"/>
      <c r="R41" s="54"/>
      <c r="S41" s="54"/>
      <c r="T41" s="54"/>
      <c r="U41" s="54"/>
      <c r="V41" s="54"/>
      <c r="W41" s="54"/>
      <c r="X41" s="54"/>
      <c r="Y41" s="54"/>
      <c r="Z41" s="54"/>
      <c r="AA41" s="54"/>
      <c r="AB41" s="54"/>
      <c r="AC41" s="54"/>
      <c r="AD41" s="54"/>
      <c r="AE41" s="54"/>
      <c r="AF41" s="54"/>
      <c r="AG41" s="54"/>
    </row>
    <row r="42" spans="1:33" x14ac:dyDescent="0.25">
      <c r="A42" s="18" t="s">
        <v>86</v>
      </c>
      <c r="B42" s="19">
        <v>39</v>
      </c>
      <c r="C42" s="18" t="s">
        <v>70</v>
      </c>
      <c r="D42" s="18" t="s">
        <v>71</v>
      </c>
      <c r="E42" s="18" t="s">
        <v>72</v>
      </c>
      <c r="F42" s="53">
        <v>22.3</v>
      </c>
      <c r="G42" s="53"/>
      <c r="H42" s="18"/>
      <c r="I42" s="11" t="str">
        <f>LEFT(Tabel1[[#This Row],[Ruumi tüüp (TALO Tüüpruumide nimestik)]],2)</f>
        <v>91</v>
      </c>
      <c r="J42" s="22" t="s">
        <v>84</v>
      </c>
      <c r="K42" s="18"/>
      <c r="L42" s="11" t="str">
        <f>IFERROR(VLOOKUP(Tabel1[[#This Row],[Üürnik]],'Lepingu lisa'!$AW$3:$AX$22,2,FALSE),"")</f>
        <v/>
      </c>
      <c r="M42" s="11" t="str">
        <f>IFERROR(VLOOKUP(Tabel1[[#This Row],[Jaotus]],Tabelid!L:M,2,FALSE),"")</f>
        <v>FLOOR</v>
      </c>
      <c r="N42" s="11"/>
      <c r="O42" s="54"/>
      <c r="P42" s="54"/>
      <c r="Q42" s="54"/>
      <c r="R42" s="54"/>
      <c r="S42" s="54"/>
      <c r="T42" s="54"/>
      <c r="U42" s="54"/>
      <c r="V42" s="54"/>
      <c r="W42" s="54"/>
      <c r="X42" s="54"/>
      <c r="Y42" s="54"/>
      <c r="Z42" s="54"/>
      <c r="AA42" s="54"/>
      <c r="AB42" s="54"/>
      <c r="AC42" s="54"/>
      <c r="AD42" s="54"/>
      <c r="AE42" s="54"/>
      <c r="AF42" s="54"/>
      <c r="AG42" s="54"/>
    </row>
    <row r="43" spans="1:33" x14ac:dyDescent="0.25">
      <c r="A43" s="18" t="s">
        <v>86</v>
      </c>
      <c r="B43" s="19">
        <v>40</v>
      </c>
      <c r="C43" s="18" t="s">
        <v>70</v>
      </c>
      <c r="D43" s="18" t="s">
        <v>88</v>
      </c>
      <c r="E43" s="18" t="s">
        <v>89</v>
      </c>
      <c r="F43" s="53">
        <v>25.5</v>
      </c>
      <c r="G43" s="53"/>
      <c r="H43" s="18"/>
      <c r="I43" s="11" t="str">
        <f>LEFT(Tabel1[[#This Row],[Ruumi tüüp (TALO Tüüpruumide nimestik)]],2)</f>
        <v>21</v>
      </c>
      <c r="J43" s="22" t="s">
        <v>4</v>
      </c>
      <c r="K43" s="18" t="s">
        <v>16</v>
      </c>
      <c r="L43" s="11" t="str">
        <f>IFERROR(VLOOKUP(Tabel1[[#This Row],[Üürnik]],'Lepingu lisa'!$AW$3:$AX$22,2,FALSE),"")</f>
        <v>RAKVKREUTZWAL_05</v>
      </c>
      <c r="M43" s="11" t="str">
        <f>IFERROR(VLOOKUP(Tabel1[[#This Row],[Jaotus]],Tabelid!L:M,2,FALSE),"")</f>
        <v>NONE</v>
      </c>
      <c r="N43" s="11"/>
      <c r="O43" s="54"/>
      <c r="P43" s="54"/>
      <c r="Q43" s="54"/>
      <c r="R43" s="54"/>
      <c r="S43" s="54"/>
      <c r="T43" s="54"/>
      <c r="U43" s="54"/>
      <c r="V43" s="54"/>
      <c r="W43" s="54"/>
      <c r="X43" s="54"/>
      <c r="Y43" s="54"/>
      <c r="Z43" s="54"/>
      <c r="AA43" s="54"/>
      <c r="AB43" s="54"/>
      <c r="AC43" s="54"/>
      <c r="AD43" s="54"/>
      <c r="AE43" s="54"/>
      <c r="AF43" s="54"/>
      <c r="AG43" s="54"/>
    </row>
    <row r="44" spans="1:33" x14ac:dyDescent="0.25">
      <c r="A44" s="18" t="s">
        <v>86</v>
      </c>
      <c r="B44" s="19">
        <v>41</v>
      </c>
      <c r="C44" s="18" t="s">
        <v>70</v>
      </c>
      <c r="D44" s="18" t="s">
        <v>88</v>
      </c>
      <c r="E44" s="18" t="s">
        <v>89</v>
      </c>
      <c r="F44" s="53">
        <v>22.6</v>
      </c>
      <c r="G44" s="53"/>
      <c r="H44" s="18"/>
      <c r="I44" s="11" t="str">
        <f>LEFT(Tabel1[[#This Row],[Ruumi tüüp (TALO Tüüpruumide nimestik)]],2)</f>
        <v>21</v>
      </c>
      <c r="J44" s="22" t="s">
        <v>4</v>
      </c>
      <c r="K44" s="18" t="s">
        <v>14</v>
      </c>
      <c r="L44" s="11" t="str">
        <f>IFERROR(VLOOKUP(Tabel1[[#This Row],[Üürnik]],'Lepingu lisa'!$AW$3:$AX$22,2,FALSE),"")</f>
        <v>RAKVKREUTZWAL_16</v>
      </c>
      <c r="M44" s="11" t="str">
        <f>IFERROR(VLOOKUP(Tabel1[[#This Row],[Jaotus]],Tabelid!L:M,2,FALSE),"")</f>
        <v>NONE</v>
      </c>
      <c r="N44" s="11"/>
      <c r="O44" s="54"/>
      <c r="P44" s="54"/>
      <c r="Q44" s="54"/>
      <c r="R44" s="54"/>
      <c r="S44" s="54"/>
      <c r="T44" s="54"/>
      <c r="U44" s="54"/>
      <c r="V44" s="54"/>
      <c r="W44" s="54"/>
      <c r="X44" s="54"/>
      <c r="Y44" s="54"/>
      <c r="Z44" s="54"/>
      <c r="AA44" s="54"/>
      <c r="AB44" s="54"/>
      <c r="AC44" s="54"/>
      <c r="AD44" s="54"/>
      <c r="AE44" s="54"/>
      <c r="AF44" s="54"/>
      <c r="AG44" s="54"/>
    </row>
    <row r="45" spans="1:33" x14ac:dyDescent="0.25">
      <c r="A45" s="18" t="s">
        <v>86</v>
      </c>
      <c r="B45" s="19">
        <v>42</v>
      </c>
      <c r="C45" s="18" t="s">
        <v>70</v>
      </c>
      <c r="D45" s="18" t="s">
        <v>88</v>
      </c>
      <c r="E45" s="18" t="s">
        <v>89</v>
      </c>
      <c r="F45" s="53">
        <v>14.5</v>
      </c>
      <c r="G45" s="53"/>
      <c r="H45" s="18"/>
      <c r="I45" s="11" t="str">
        <f>LEFT(Tabel1[[#This Row],[Ruumi tüüp (TALO Tüüpruumide nimestik)]],2)</f>
        <v>21</v>
      </c>
      <c r="J45" s="22" t="s">
        <v>4</v>
      </c>
      <c r="K45" s="18" t="s">
        <v>20</v>
      </c>
      <c r="L45" s="11" t="str">
        <f>IFERROR(VLOOKUP(Tabel1[[#This Row],[Üürnik]],'Lepingu lisa'!$AW$3:$AX$22,2,FALSE),"")</f>
        <v>RAKVKREUTZWAL_03</v>
      </c>
      <c r="M45" s="11" t="str">
        <f>IFERROR(VLOOKUP(Tabel1[[#This Row],[Jaotus]],Tabelid!L:M,2,FALSE),"")</f>
        <v>NONE</v>
      </c>
      <c r="N45" s="11"/>
      <c r="O45" s="54"/>
      <c r="P45" s="54"/>
      <c r="Q45" s="54"/>
      <c r="R45" s="54"/>
      <c r="S45" s="54"/>
      <c r="T45" s="54"/>
      <c r="U45" s="54"/>
      <c r="V45" s="54"/>
      <c r="W45" s="54"/>
      <c r="X45" s="54"/>
      <c r="Y45" s="54"/>
      <c r="Z45" s="54"/>
      <c r="AA45" s="54"/>
      <c r="AB45" s="54"/>
      <c r="AC45" s="54"/>
      <c r="AD45" s="54"/>
      <c r="AE45" s="54"/>
      <c r="AF45" s="54"/>
      <c r="AG45" s="54"/>
    </row>
    <row r="46" spans="1:33" x14ac:dyDescent="0.25">
      <c r="A46" s="18" t="s">
        <v>86</v>
      </c>
      <c r="B46" s="19">
        <v>43</v>
      </c>
      <c r="C46" s="18" t="s">
        <v>76</v>
      </c>
      <c r="D46" s="18" t="s">
        <v>77</v>
      </c>
      <c r="E46" s="18" t="s">
        <v>78</v>
      </c>
      <c r="F46" s="53">
        <v>12.3</v>
      </c>
      <c r="G46" s="53"/>
      <c r="H46" s="18"/>
      <c r="I46" s="11" t="str">
        <f>LEFT(Tabel1[[#This Row],[Ruumi tüüp (TALO Tüüpruumide nimestik)]],2)</f>
        <v>92</v>
      </c>
      <c r="J46" s="22"/>
      <c r="K46" s="18"/>
      <c r="L46" s="11" t="str">
        <f>IFERROR(VLOOKUP(Tabel1[[#This Row],[Üürnik]],'Lepingu lisa'!$AW$3:$AX$22,2,FALSE),"")</f>
        <v/>
      </c>
      <c r="M46" s="11" t="str">
        <f>IFERROR(VLOOKUP(Tabel1[[#This Row],[Jaotus]],Tabelid!L:M,2,FALSE),"")</f>
        <v/>
      </c>
      <c r="N46" s="11"/>
      <c r="O46" s="54"/>
      <c r="P46" s="54"/>
      <c r="Q46" s="54"/>
      <c r="R46" s="54"/>
      <c r="S46" s="54"/>
      <c r="T46" s="54"/>
      <c r="U46" s="54"/>
      <c r="V46" s="54"/>
      <c r="W46" s="54"/>
      <c r="X46" s="54"/>
      <c r="Y46" s="54"/>
      <c r="Z46" s="54"/>
      <c r="AA46" s="54"/>
      <c r="AB46" s="54"/>
      <c r="AC46" s="54"/>
      <c r="AD46" s="54"/>
      <c r="AE46" s="54"/>
      <c r="AF46" s="54"/>
      <c r="AG46" s="54"/>
    </row>
    <row r="47" spans="1:33" x14ac:dyDescent="0.25">
      <c r="A47" s="18" t="s">
        <v>86</v>
      </c>
      <c r="B47" s="19">
        <v>44</v>
      </c>
      <c r="C47" s="18" t="s">
        <v>70</v>
      </c>
      <c r="D47" s="18" t="s">
        <v>71</v>
      </c>
      <c r="E47" s="18" t="s">
        <v>72</v>
      </c>
      <c r="F47" s="53">
        <v>21.1</v>
      </c>
      <c r="G47" s="53"/>
      <c r="H47" s="18"/>
      <c r="I47" s="11" t="str">
        <f>LEFT(Tabel1[[#This Row],[Ruumi tüüp (TALO Tüüpruumide nimestik)]],2)</f>
        <v>91</v>
      </c>
      <c r="J47" s="22" t="s">
        <v>84</v>
      </c>
      <c r="K47" s="18"/>
      <c r="L47" s="11" t="str">
        <f>IFERROR(VLOOKUP(Tabel1[[#This Row],[Üürnik]],'Lepingu lisa'!$AW$3:$AX$22,2,FALSE),"")</f>
        <v/>
      </c>
      <c r="M47" s="11" t="str">
        <f>IFERROR(VLOOKUP(Tabel1[[#This Row],[Jaotus]],Tabelid!L:M,2,FALSE),"")</f>
        <v>FLOOR</v>
      </c>
      <c r="N47" s="11"/>
      <c r="O47" s="54"/>
      <c r="P47" s="54"/>
      <c r="Q47" s="54"/>
      <c r="R47" s="54"/>
      <c r="S47" s="54"/>
      <c r="T47" s="54"/>
      <c r="U47" s="54"/>
      <c r="V47" s="54"/>
      <c r="W47" s="54"/>
      <c r="X47" s="54"/>
      <c r="Y47" s="54"/>
      <c r="Z47" s="54"/>
      <c r="AA47" s="54"/>
      <c r="AB47" s="54"/>
      <c r="AC47" s="54"/>
      <c r="AD47" s="54"/>
      <c r="AE47" s="54"/>
      <c r="AF47" s="54"/>
      <c r="AG47" s="54"/>
    </row>
    <row r="48" spans="1:33" x14ac:dyDescent="0.25">
      <c r="A48" s="18" t="s">
        <v>86</v>
      </c>
      <c r="B48" s="19">
        <v>45</v>
      </c>
      <c r="C48" s="18" t="s">
        <v>70</v>
      </c>
      <c r="D48" s="18" t="s">
        <v>88</v>
      </c>
      <c r="E48" s="18" t="s">
        <v>89</v>
      </c>
      <c r="F48" s="53">
        <v>39.1</v>
      </c>
      <c r="G48" s="53"/>
      <c r="H48" s="18"/>
      <c r="I48" s="11" t="str">
        <f>LEFT(Tabel1[[#This Row],[Ruumi tüüp (TALO Tüüpruumide nimestik)]],2)</f>
        <v>21</v>
      </c>
      <c r="J48" s="22" t="s">
        <v>4</v>
      </c>
      <c r="K48" s="18" t="s">
        <v>22</v>
      </c>
      <c r="L48" s="11" t="str">
        <f>IFERROR(VLOOKUP(Tabel1[[#This Row],[Üürnik]],'Lepingu lisa'!$AW$3:$AX$22,2,FALSE),"")</f>
        <v>RAKVKREUTZWAL_14</v>
      </c>
      <c r="M48" s="11" t="str">
        <f>IFERROR(VLOOKUP(Tabel1[[#This Row],[Jaotus]],Tabelid!L:M,2,FALSE),"")</f>
        <v>NONE</v>
      </c>
      <c r="N48" s="11"/>
      <c r="O48" s="54"/>
      <c r="P48" s="54"/>
      <c r="Q48" s="54"/>
      <c r="R48" s="54"/>
      <c r="S48" s="54"/>
      <c r="T48" s="54"/>
      <c r="U48" s="54"/>
      <c r="V48" s="54"/>
      <c r="W48" s="54"/>
      <c r="X48" s="54"/>
      <c r="Y48" s="54"/>
      <c r="Z48" s="54"/>
      <c r="AA48" s="54"/>
      <c r="AB48" s="54"/>
      <c r="AC48" s="54"/>
      <c r="AD48" s="54"/>
      <c r="AE48" s="54"/>
      <c r="AF48" s="54"/>
      <c r="AG48" s="54"/>
    </row>
    <row r="49" spans="1:33" x14ac:dyDescent="0.25">
      <c r="A49" s="18" t="s">
        <v>86</v>
      </c>
      <c r="B49" s="19">
        <v>46</v>
      </c>
      <c r="C49" s="18" t="s">
        <v>70</v>
      </c>
      <c r="D49" s="18" t="s">
        <v>88</v>
      </c>
      <c r="E49" s="18" t="s">
        <v>89</v>
      </c>
      <c r="F49" s="53">
        <v>21</v>
      </c>
      <c r="G49" s="53"/>
      <c r="H49" s="18"/>
      <c r="I49" s="11" t="str">
        <f>LEFT(Tabel1[[#This Row],[Ruumi tüüp (TALO Tüüpruumide nimestik)]],2)</f>
        <v>21</v>
      </c>
      <c r="J49" s="22" t="s">
        <v>4</v>
      </c>
      <c r="K49" s="18" t="s">
        <v>73</v>
      </c>
      <c r="L49" s="11" t="str">
        <f>IFERROR(VLOOKUP(Tabel1[[#This Row],[Üürnik]],'Lepingu lisa'!$AW$3:$AX$22,2,FALSE),"")</f>
        <v/>
      </c>
      <c r="M49" s="11" t="str">
        <f>IFERROR(VLOOKUP(Tabel1[[#This Row],[Jaotus]],Tabelid!L:M,2,FALSE),"")</f>
        <v>NONE</v>
      </c>
      <c r="N49" s="11"/>
      <c r="O49" s="54"/>
      <c r="P49" s="54"/>
      <c r="Q49" s="54"/>
      <c r="R49" s="54"/>
      <c r="S49" s="54"/>
      <c r="T49" s="54"/>
      <c r="U49" s="54"/>
      <c r="V49" s="54"/>
      <c r="W49" s="54"/>
      <c r="X49" s="54"/>
      <c r="Y49" s="54"/>
      <c r="Z49" s="54"/>
      <c r="AA49" s="54"/>
      <c r="AB49" s="54"/>
      <c r="AC49" s="54"/>
      <c r="AD49" s="54"/>
      <c r="AE49" s="54"/>
      <c r="AF49" s="54"/>
      <c r="AG49" s="54"/>
    </row>
    <row r="50" spans="1:33" x14ac:dyDescent="0.25">
      <c r="A50" s="18" t="s">
        <v>86</v>
      </c>
      <c r="B50" s="19">
        <v>47</v>
      </c>
      <c r="C50" s="18" t="s">
        <v>70</v>
      </c>
      <c r="D50" s="18" t="s">
        <v>88</v>
      </c>
      <c r="E50" s="18" t="s">
        <v>89</v>
      </c>
      <c r="F50" s="53">
        <v>14.9</v>
      </c>
      <c r="G50" s="53"/>
      <c r="H50" s="18"/>
      <c r="I50" s="11" t="str">
        <f>LEFT(Tabel1[[#This Row],[Ruumi tüüp (TALO Tüüpruumide nimestik)]],2)</f>
        <v>21</v>
      </c>
      <c r="J50" s="22" t="s">
        <v>97</v>
      </c>
      <c r="K50" s="18"/>
      <c r="L50" s="11" t="str">
        <f>IFERROR(VLOOKUP(Tabel1[[#This Row],[Üürnik]],'Lepingu lisa'!$AW$3:$AX$22,2,FALSE),"")</f>
        <v/>
      </c>
      <c r="M50" s="11" t="str">
        <f>IFERROR(VLOOKUP(Tabel1[[#This Row],[Jaotus]],Tabelid!L:M,2,FALSE),"")</f>
        <v>MUU_FLOOR</v>
      </c>
      <c r="N50" s="11"/>
      <c r="O50" s="54">
        <v>0</v>
      </c>
      <c r="P50" s="54"/>
      <c r="Q50" s="54">
        <v>0.27</v>
      </c>
      <c r="R50" s="54">
        <v>0.26</v>
      </c>
      <c r="S50" s="54"/>
      <c r="T50" s="54">
        <v>0</v>
      </c>
      <c r="U50" s="54">
        <v>0.27</v>
      </c>
      <c r="V50" s="54">
        <v>0</v>
      </c>
      <c r="W50" s="54">
        <v>0</v>
      </c>
      <c r="X50" s="54">
        <v>0</v>
      </c>
      <c r="Y50" s="54"/>
      <c r="Z50" s="54"/>
      <c r="AA50" s="54"/>
      <c r="AB50" s="54"/>
      <c r="AC50" s="54"/>
      <c r="AD50" s="54"/>
      <c r="AE50" s="54"/>
      <c r="AF50" s="54"/>
      <c r="AG50" s="54"/>
    </row>
    <row r="51" spans="1:33" x14ac:dyDescent="0.25">
      <c r="A51" s="18" t="s">
        <v>86</v>
      </c>
      <c r="B51" s="19">
        <v>48</v>
      </c>
      <c r="C51" s="18" t="s">
        <v>70</v>
      </c>
      <c r="D51" s="18" t="s">
        <v>88</v>
      </c>
      <c r="E51" s="18" t="s">
        <v>89</v>
      </c>
      <c r="F51" s="53">
        <v>20.100000000000001</v>
      </c>
      <c r="G51" s="53"/>
      <c r="H51" s="18"/>
      <c r="I51" s="11" t="str">
        <f>LEFT(Tabel1[[#This Row],[Ruumi tüüp (TALO Tüüpruumide nimestik)]],2)</f>
        <v>21</v>
      </c>
      <c r="J51" s="22" t="s">
        <v>4</v>
      </c>
      <c r="K51" s="18" t="s">
        <v>22</v>
      </c>
      <c r="L51" s="11" t="str">
        <f>IFERROR(VLOOKUP(Tabel1[[#This Row],[Üürnik]],'Lepingu lisa'!$AW$3:$AX$22,2,FALSE),"")</f>
        <v>RAKVKREUTZWAL_14</v>
      </c>
      <c r="M51" s="11" t="str">
        <f>IFERROR(VLOOKUP(Tabel1[[#This Row],[Jaotus]],Tabelid!L:M,2,FALSE),"")</f>
        <v>NONE</v>
      </c>
      <c r="N51" s="11"/>
      <c r="O51" s="54"/>
      <c r="P51" s="54"/>
      <c r="Q51" s="54"/>
      <c r="R51" s="54"/>
      <c r="S51" s="54"/>
      <c r="T51" s="54"/>
      <c r="U51" s="54"/>
      <c r="V51" s="54"/>
      <c r="W51" s="54"/>
      <c r="X51" s="54"/>
      <c r="Y51" s="54"/>
      <c r="Z51" s="54"/>
      <c r="AA51" s="54"/>
      <c r="AB51" s="54"/>
      <c r="AC51" s="54"/>
      <c r="AD51" s="54"/>
      <c r="AE51" s="54"/>
      <c r="AF51" s="54"/>
      <c r="AG51" s="54"/>
    </row>
    <row r="52" spans="1:33" x14ac:dyDescent="0.25">
      <c r="A52" s="18" t="s">
        <v>86</v>
      </c>
      <c r="B52" s="19">
        <v>49</v>
      </c>
      <c r="C52" s="18" t="s">
        <v>70</v>
      </c>
      <c r="D52" s="18" t="s">
        <v>88</v>
      </c>
      <c r="E52" s="18" t="s">
        <v>89</v>
      </c>
      <c r="F52" s="53">
        <v>21.9</v>
      </c>
      <c r="G52" s="53"/>
      <c r="H52" s="18"/>
      <c r="I52" s="11" t="str">
        <f>LEFT(Tabel1[[#This Row],[Ruumi tüüp (TALO Tüüpruumide nimestik)]],2)</f>
        <v>21</v>
      </c>
      <c r="J52" s="22" t="s">
        <v>4</v>
      </c>
      <c r="K52" s="18" t="s">
        <v>22</v>
      </c>
      <c r="L52" s="11" t="str">
        <f>IFERROR(VLOOKUP(Tabel1[[#This Row],[Üürnik]],'Lepingu lisa'!$AW$3:$AX$22,2,FALSE),"")</f>
        <v>RAKVKREUTZWAL_14</v>
      </c>
      <c r="M52" s="11" t="str">
        <f>IFERROR(VLOOKUP(Tabel1[[#This Row],[Jaotus]],Tabelid!L:M,2,FALSE),"")</f>
        <v>NONE</v>
      </c>
      <c r="N52" s="11"/>
      <c r="O52" s="54"/>
      <c r="P52" s="54"/>
      <c r="Q52" s="54"/>
      <c r="R52" s="54"/>
      <c r="S52" s="54"/>
      <c r="T52" s="54"/>
      <c r="U52" s="54"/>
      <c r="V52" s="54"/>
      <c r="W52" s="54"/>
      <c r="X52" s="54"/>
      <c r="Y52" s="54"/>
      <c r="Z52" s="54"/>
      <c r="AA52" s="54"/>
      <c r="AB52" s="54"/>
      <c r="AC52" s="54"/>
      <c r="AD52" s="54"/>
      <c r="AE52" s="54"/>
      <c r="AF52" s="54"/>
      <c r="AG52" s="54"/>
    </row>
    <row r="53" spans="1:33" x14ac:dyDescent="0.25">
      <c r="A53" s="18" t="s">
        <v>86</v>
      </c>
      <c r="B53" s="19">
        <v>50</v>
      </c>
      <c r="C53" s="18" t="s">
        <v>70</v>
      </c>
      <c r="D53" s="18" t="s">
        <v>98</v>
      </c>
      <c r="E53" s="18" t="s">
        <v>75</v>
      </c>
      <c r="F53" s="53">
        <v>2.5</v>
      </c>
      <c r="G53" s="53"/>
      <c r="H53" s="18"/>
      <c r="I53" s="11" t="str">
        <f>LEFT(Tabel1[[#This Row],[Ruumi tüüp (TALO Tüüpruumide nimestik)]],2)</f>
        <v>23</v>
      </c>
      <c r="J53" s="22" t="s">
        <v>6</v>
      </c>
      <c r="K53" s="18"/>
      <c r="L53" s="11" t="str">
        <f>IFERROR(VLOOKUP(Tabel1[[#This Row],[Üürnik]],'Lepingu lisa'!$AW$3:$AX$22,2,FALSE),"")</f>
        <v/>
      </c>
      <c r="M53" s="11" t="str">
        <f>IFERROR(VLOOKUP(Tabel1[[#This Row],[Jaotus]],Tabelid!L:M,2,FALSE),"")</f>
        <v>BUILDING</v>
      </c>
      <c r="N53" s="11"/>
      <c r="O53" s="54"/>
      <c r="P53" s="54"/>
      <c r="Q53" s="54"/>
      <c r="R53" s="54"/>
      <c r="S53" s="54"/>
      <c r="T53" s="54"/>
      <c r="U53" s="54"/>
      <c r="V53" s="54"/>
      <c r="W53" s="54"/>
      <c r="X53" s="54"/>
      <c r="Y53" s="54"/>
      <c r="Z53" s="54"/>
      <c r="AA53" s="54"/>
      <c r="AB53" s="54"/>
      <c r="AC53" s="54"/>
      <c r="AD53" s="54"/>
      <c r="AE53" s="54"/>
      <c r="AF53" s="54"/>
      <c r="AG53" s="54"/>
    </row>
    <row r="54" spans="1:33" x14ac:dyDescent="0.25">
      <c r="A54" s="18" t="s">
        <v>86</v>
      </c>
      <c r="B54" s="19">
        <v>51</v>
      </c>
      <c r="C54" s="18" t="s">
        <v>70</v>
      </c>
      <c r="D54" s="18" t="s">
        <v>88</v>
      </c>
      <c r="E54" s="18" t="s">
        <v>89</v>
      </c>
      <c r="F54" s="53">
        <v>18.100000000000001</v>
      </c>
      <c r="G54" s="53"/>
      <c r="H54" s="18"/>
      <c r="I54" s="11" t="str">
        <f>LEFT(Tabel1[[#This Row],[Ruumi tüüp (TALO Tüüpruumide nimestik)]],2)</f>
        <v>21</v>
      </c>
      <c r="J54" s="22" t="s">
        <v>4</v>
      </c>
      <c r="K54" s="18" t="s">
        <v>22</v>
      </c>
      <c r="L54" s="11" t="str">
        <f>IFERROR(VLOOKUP(Tabel1[[#This Row],[Üürnik]],'Lepingu lisa'!$AW$3:$AX$22,2,FALSE),"")</f>
        <v>RAKVKREUTZWAL_14</v>
      </c>
      <c r="M54" s="11" t="str">
        <f>IFERROR(VLOOKUP(Tabel1[[#This Row],[Jaotus]],Tabelid!L:M,2,FALSE),"")</f>
        <v>NONE</v>
      </c>
      <c r="N54" s="11"/>
      <c r="O54" s="54"/>
      <c r="P54" s="54"/>
      <c r="Q54" s="54"/>
      <c r="R54" s="54"/>
      <c r="S54" s="54"/>
      <c r="T54" s="54"/>
      <c r="U54" s="54"/>
      <c r="V54" s="54"/>
      <c r="W54" s="54"/>
      <c r="X54" s="54"/>
      <c r="Y54" s="54"/>
      <c r="Z54" s="54"/>
      <c r="AA54" s="54"/>
      <c r="AB54" s="54"/>
      <c r="AC54" s="54"/>
      <c r="AD54" s="54"/>
      <c r="AE54" s="54"/>
      <c r="AF54" s="54"/>
      <c r="AG54" s="54"/>
    </row>
    <row r="55" spans="1:33" x14ac:dyDescent="0.25">
      <c r="A55" s="18" t="s">
        <v>33</v>
      </c>
      <c r="B55" s="19">
        <v>52</v>
      </c>
      <c r="C55" s="18" t="s">
        <v>76</v>
      </c>
      <c r="D55" s="18" t="s">
        <v>77</v>
      </c>
      <c r="E55" s="18" t="s">
        <v>78</v>
      </c>
      <c r="F55" s="53">
        <v>10.9</v>
      </c>
      <c r="G55" s="53"/>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54"/>
      <c r="P55" s="54"/>
      <c r="Q55" s="54"/>
      <c r="R55" s="54"/>
      <c r="S55" s="54"/>
      <c r="T55" s="54"/>
      <c r="U55" s="54"/>
      <c r="V55" s="54"/>
      <c r="W55" s="54"/>
      <c r="X55" s="54"/>
      <c r="Y55" s="54"/>
      <c r="Z55" s="54"/>
      <c r="AA55" s="54"/>
      <c r="AB55" s="54"/>
      <c r="AC55" s="54"/>
      <c r="AD55" s="54"/>
      <c r="AE55" s="54"/>
      <c r="AF55" s="54"/>
      <c r="AG55" s="54"/>
    </row>
    <row r="56" spans="1:33" x14ac:dyDescent="0.25">
      <c r="A56" s="18" t="s">
        <v>33</v>
      </c>
      <c r="B56" s="19">
        <v>53</v>
      </c>
      <c r="C56" s="18" t="s">
        <v>70</v>
      </c>
      <c r="D56" s="18" t="s">
        <v>71</v>
      </c>
      <c r="E56" s="18" t="s">
        <v>72</v>
      </c>
      <c r="F56" s="53">
        <v>53.8</v>
      </c>
      <c r="G56" s="53"/>
      <c r="H56" s="18"/>
      <c r="I56" s="11" t="str">
        <f>LEFT(Tabel1[[#This Row],[Ruumi tüüp (TALO Tüüpruumide nimestik)]],2)</f>
        <v>91</v>
      </c>
      <c r="J56" s="22" t="s">
        <v>84</v>
      </c>
      <c r="K56" s="18"/>
      <c r="L56" s="11" t="str">
        <f>IFERROR(VLOOKUP(Tabel1[[#This Row],[Üürnik]],'Lepingu lisa'!$AW$3:$AX$22,2,FALSE),"")</f>
        <v/>
      </c>
      <c r="M56" s="11" t="str">
        <f>IFERROR(VLOOKUP(Tabel1[[#This Row],[Jaotus]],Tabelid!L:M,2,FALSE),"")</f>
        <v>FLOOR</v>
      </c>
      <c r="N56" s="11"/>
      <c r="O56" s="54"/>
      <c r="P56" s="54"/>
      <c r="Q56" s="54"/>
      <c r="R56" s="54"/>
      <c r="S56" s="54"/>
      <c r="T56" s="54"/>
      <c r="U56" s="54"/>
      <c r="V56" s="54"/>
      <c r="W56" s="54"/>
      <c r="X56" s="54"/>
      <c r="Y56" s="54"/>
      <c r="Z56" s="54"/>
      <c r="AA56" s="54"/>
      <c r="AB56" s="54"/>
      <c r="AC56" s="54"/>
      <c r="AD56" s="54"/>
      <c r="AE56" s="54"/>
      <c r="AF56" s="54"/>
      <c r="AG56" s="54"/>
    </row>
    <row r="57" spans="1:33" x14ac:dyDescent="0.25">
      <c r="A57" s="18" t="s">
        <v>33</v>
      </c>
      <c r="B57" s="19">
        <v>54</v>
      </c>
      <c r="C57" s="18" t="s">
        <v>70</v>
      </c>
      <c r="D57" s="18" t="s">
        <v>99</v>
      </c>
      <c r="E57" s="18" t="s">
        <v>100</v>
      </c>
      <c r="F57" s="53">
        <v>88.1</v>
      </c>
      <c r="G57" s="53"/>
      <c r="H57" s="18"/>
      <c r="I57" s="11" t="str">
        <f>LEFT(Tabel1[[#This Row],[Ruumi tüüp (TALO Tüüpruumide nimestik)]],2)</f>
        <v>33</v>
      </c>
      <c r="J57" s="22" t="s">
        <v>4</v>
      </c>
      <c r="K57" s="18" t="s">
        <v>22</v>
      </c>
      <c r="L57" s="11" t="str">
        <f>IFERROR(VLOOKUP(Tabel1[[#This Row],[Üürnik]],'Lepingu lisa'!$AW$3:$AX$22,2,FALSE),"")</f>
        <v>RAKVKREUTZWAL_14</v>
      </c>
      <c r="M57" s="11" t="str">
        <f>IFERROR(VLOOKUP(Tabel1[[#This Row],[Jaotus]],Tabelid!L:M,2,FALSE),"")</f>
        <v>NONE</v>
      </c>
      <c r="N57" s="11"/>
      <c r="O57" s="54"/>
      <c r="P57" s="54"/>
      <c r="Q57" s="54"/>
      <c r="R57" s="54"/>
      <c r="S57" s="54"/>
      <c r="T57" s="54"/>
      <c r="U57" s="54"/>
      <c r="V57" s="54"/>
      <c r="W57" s="54"/>
      <c r="X57" s="54"/>
      <c r="Y57" s="54"/>
      <c r="Z57" s="54"/>
      <c r="AA57" s="54"/>
      <c r="AB57" s="54"/>
      <c r="AC57" s="54"/>
      <c r="AD57" s="54"/>
      <c r="AE57" s="54"/>
      <c r="AF57" s="54"/>
      <c r="AG57" s="54"/>
    </row>
    <row r="58" spans="1:33" x14ac:dyDescent="0.25">
      <c r="A58" s="18" t="s">
        <v>33</v>
      </c>
      <c r="B58" s="19">
        <v>55</v>
      </c>
      <c r="C58" s="18" t="s">
        <v>70</v>
      </c>
      <c r="D58" s="18" t="s">
        <v>101</v>
      </c>
      <c r="E58" s="18" t="s">
        <v>102</v>
      </c>
      <c r="F58" s="53">
        <v>12.8</v>
      </c>
      <c r="G58" s="53"/>
      <c r="H58" s="18"/>
      <c r="I58" s="11" t="str">
        <f>LEFT(Tabel1[[#This Row],[Ruumi tüüp (TALO Tüüpruumide nimestik)]],2)</f>
        <v>48</v>
      </c>
      <c r="J58" s="22" t="s">
        <v>6</v>
      </c>
      <c r="K58" s="18"/>
      <c r="L58" s="11" t="str">
        <f>IFERROR(VLOOKUP(Tabel1[[#This Row],[Üürnik]],'Lepingu lisa'!$AW$3:$AX$22,2,FALSE),"")</f>
        <v/>
      </c>
      <c r="M58" s="11" t="str">
        <f>IFERROR(VLOOKUP(Tabel1[[#This Row],[Jaotus]],Tabelid!L:M,2,FALSE),"")</f>
        <v>BUILDING</v>
      </c>
      <c r="N58" s="11"/>
      <c r="O58" s="54"/>
      <c r="P58" s="54"/>
      <c r="Q58" s="54"/>
      <c r="R58" s="54"/>
      <c r="S58" s="54"/>
      <c r="T58" s="54"/>
      <c r="U58" s="54"/>
      <c r="V58" s="54"/>
      <c r="W58" s="54"/>
      <c r="X58" s="54"/>
      <c r="Y58" s="54"/>
      <c r="Z58" s="54"/>
      <c r="AA58" s="54"/>
      <c r="AB58" s="54"/>
      <c r="AC58" s="54"/>
      <c r="AD58" s="54"/>
      <c r="AE58" s="54"/>
      <c r="AF58" s="54"/>
      <c r="AG58" s="54"/>
    </row>
    <row r="59" spans="1:33" x14ac:dyDescent="0.25">
      <c r="A59" s="18" t="s">
        <v>33</v>
      </c>
      <c r="B59" s="19">
        <v>56</v>
      </c>
      <c r="C59" s="18" t="s">
        <v>70</v>
      </c>
      <c r="D59" s="18" t="s">
        <v>88</v>
      </c>
      <c r="E59" s="18" t="s">
        <v>89</v>
      </c>
      <c r="F59" s="53">
        <v>35.700000000000003</v>
      </c>
      <c r="G59" s="53"/>
      <c r="H59" s="18"/>
      <c r="I59" s="11" t="str">
        <f>LEFT(Tabel1[[#This Row],[Ruumi tüüp (TALO Tüüpruumide nimestik)]],2)</f>
        <v>21</v>
      </c>
      <c r="J59" s="22" t="s">
        <v>4</v>
      </c>
      <c r="K59" s="18" t="s">
        <v>10</v>
      </c>
      <c r="L59" s="11" t="str">
        <f>IFERROR(VLOOKUP(Tabel1[[#This Row],[Üürnik]],'Lepingu lisa'!$AW$3:$AX$22,2,FALSE),"")</f>
        <v>RAKVKREUTZWAL_13</v>
      </c>
      <c r="M59" s="11" t="str">
        <f>IFERROR(VLOOKUP(Tabel1[[#This Row],[Jaotus]],Tabelid!L:M,2,FALSE),"")</f>
        <v>NONE</v>
      </c>
      <c r="N59" s="11"/>
      <c r="O59" s="54"/>
      <c r="P59" s="54"/>
      <c r="Q59" s="54"/>
      <c r="R59" s="54"/>
      <c r="S59" s="54"/>
      <c r="T59" s="54"/>
      <c r="U59" s="54"/>
      <c r="V59" s="54"/>
      <c r="W59" s="54"/>
      <c r="X59" s="54"/>
      <c r="Y59" s="54"/>
      <c r="Z59" s="54"/>
      <c r="AA59" s="54"/>
      <c r="AB59" s="54"/>
      <c r="AC59" s="54"/>
      <c r="AD59" s="54"/>
      <c r="AE59" s="54"/>
      <c r="AF59" s="54"/>
      <c r="AG59" s="54"/>
    </row>
    <row r="60" spans="1:33" x14ac:dyDescent="0.25">
      <c r="A60" s="18" t="s">
        <v>33</v>
      </c>
      <c r="B60" s="19">
        <v>57</v>
      </c>
      <c r="C60" s="18" t="s">
        <v>70</v>
      </c>
      <c r="D60" s="18" t="s">
        <v>88</v>
      </c>
      <c r="E60" s="18" t="s">
        <v>89</v>
      </c>
      <c r="F60" s="53">
        <v>21.2</v>
      </c>
      <c r="G60" s="53"/>
      <c r="H60" s="18"/>
      <c r="I60" s="11" t="str">
        <f>LEFT(Tabel1[[#This Row],[Ruumi tüüp (TALO Tüüpruumide nimestik)]],2)</f>
        <v>21</v>
      </c>
      <c r="J60" s="22" t="s">
        <v>4</v>
      </c>
      <c r="K60" s="18" t="s">
        <v>10</v>
      </c>
      <c r="L60" s="11" t="str">
        <f>IFERROR(VLOOKUP(Tabel1[[#This Row],[Üürnik]],'Lepingu lisa'!$AW$3:$AX$22,2,FALSE),"")</f>
        <v>RAKVKREUTZWAL_13</v>
      </c>
      <c r="M60" s="11" t="str">
        <f>IFERROR(VLOOKUP(Tabel1[[#This Row],[Jaotus]],Tabelid!L:M,2,FALSE),"")</f>
        <v>NONE</v>
      </c>
      <c r="N60" s="11"/>
      <c r="O60" s="54"/>
      <c r="P60" s="54"/>
      <c r="Q60" s="54"/>
      <c r="R60" s="54"/>
      <c r="S60" s="54"/>
      <c r="T60" s="54"/>
      <c r="U60" s="54"/>
      <c r="V60" s="54"/>
      <c r="W60" s="54"/>
      <c r="X60" s="54"/>
      <c r="Y60" s="54"/>
      <c r="Z60" s="54"/>
      <c r="AA60" s="54"/>
      <c r="AB60" s="54"/>
      <c r="AC60" s="54"/>
      <c r="AD60" s="54"/>
      <c r="AE60" s="54"/>
      <c r="AF60" s="54"/>
      <c r="AG60" s="54"/>
    </row>
    <row r="61" spans="1:33" x14ac:dyDescent="0.25">
      <c r="A61" s="18" t="s">
        <v>33</v>
      </c>
      <c r="B61" s="19">
        <v>58</v>
      </c>
      <c r="C61" s="18" t="s">
        <v>70</v>
      </c>
      <c r="D61" s="18" t="s">
        <v>88</v>
      </c>
      <c r="E61" s="18" t="s">
        <v>89</v>
      </c>
      <c r="F61" s="53">
        <v>16.5</v>
      </c>
      <c r="G61" s="53"/>
      <c r="H61" s="18"/>
      <c r="I61" s="11" t="str">
        <f>LEFT(Tabel1[[#This Row],[Ruumi tüüp (TALO Tüüpruumide nimestik)]],2)</f>
        <v>21</v>
      </c>
      <c r="J61" s="22" t="s">
        <v>4</v>
      </c>
      <c r="K61" s="18" t="s">
        <v>10</v>
      </c>
      <c r="L61" s="11" t="str">
        <f>IFERROR(VLOOKUP(Tabel1[[#This Row],[Üürnik]],'Lepingu lisa'!$AW$3:$AX$22,2,FALSE),"")</f>
        <v>RAKVKREUTZWAL_13</v>
      </c>
      <c r="M61" s="11" t="str">
        <f>IFERROR(VLOOKUP(Tabel1[[#This Row],[Jaotus]],Tabelid!L:M,2,FALSE),"")</f>
        <v>NONE</v>
      </c>
      <c r="N61" s="11"/>
      <c r="O61" s="54"/>
      <c r="P61" s="54"/>
      <c r="Q61" s="54"/>
      <c r="R61" s="54"/>
      <c r="S61" s="54"/>
      <c r="T61" s="54"/>
      <c r="U61" s="54"/>
      <c r="V61" s="54"/>
      <c r="W61" s="54"/>
      <c r="X61" s="54"/>
      <c r="Y61" s="54"/>
      <c r="Z61" s="54"/>
      <c r="AA61" s="54"/>
      <c r="AB61" s="54"/>
      <c r="AC61" s="54"/>
      <c r="AD61" s="54"/>
      <c r="AE61" s="54"/>
      <c r="AF61" s="54"/>
      <c r="AG61" s="54"/>
    </row>
    <row r="62" spans="1:33" x14ac:dyDescent="0.25">
      <c r="A62" s="18" t="s">
        <v>33</v>
      </c>
      <c r="B62" s="19">
        <v>59</v>
      </c>
      <c r="C62" s="18" t="s">
        <v>70</v>
      </c>
      <c r="D62" s="18" t="s">
        <v>92</v>
      </c>
      <c r="E62" s="18" t="s">
        <v>93</v>
      </c>
      <c r="F62" s="53">
        <v>4.9000000000000004</v>
      </c>
      <c r="G62" s="53"/>
      <c r="H62" s="18"/>
      <c r="I62" s="11" t="str">
        <f>LEFT(Tabel1[[#This Row],[Ruumi tüüp (TALO Tüüpruumide nimestik)]],2)</f>
        <v>72</v>
      </c>
      <c r="J62" s="22" t="s">
        <v>84</v>
      </c>
      <c r="K62" s="18"/>
      <c r="L62" s="11" t="str">
        <f>IFERROR(VLOOKUP(Tabel1[[#This Row],[Üürnik]],'Lepingu lisa'!$AW$3:$AX$22,2,FALSE),"")</f>
        <v/>
      </c>
      <c r="M62" s="11" t="str">
        <f>IFERROR(VLOOKUP(Tabel1[[#This Row],[Jaotus]],Tabelid!L:M,2,FALSE),"")</f>
        <v>FLOOR</v>
      </c>
      <c r="N62" s="11"/>
      <c r="O62" s="54"/>
      <c r="P62" s="54"/>
      <c r="Q62" s="54"/>
      <c r="R62" s="54"/>
      <c r="S62" s="54"/>
      <c r="T62" s="54"/>
      <c r="U62" s="54"/>
      <c r="V62" s="54"/>
      <c r="W62" s="54"/>
      <c r="X62" s="54"/>
      <c r="Y62" s="54"/>
      <c r="Z62" s="54"/>
      <c r="AA62" s="54"/>
      <c r="AB62" s="54"/>
      <c r="AC62" s="54"/>
      <c r="AD62" s="54"/>
      <c r="AE62" s="54"/>
      <c r="AF62" s="54"/>
      <c r="AG62" s="54"/>
    </row>
    <row r="63" spans="1:33" x14ac:dyDescent="0.25">
      <c r="A63" s="18" t="s">
        <v>33</v>
      </c>
      <c r="B63" s="19">
        <v>60</v>
      </c>
      <c r="C63" s="18" t="s">
        <v>70</v>
      </c>
      <c r="D63" s="18" t="s">
        <v>94</v>
      </c>
      <c r="E63" s="18" t="s">
        <v>95</v>
      </c>
      <c r="F63" s="53">
        <v>1.9</v>
      </c>
      <c r="G63" s="53"/>
      <c r="H63" s="18"/>
      <c r="I63" s="11" t="str">
        <f>LEFT(Tabel1[[#This Row],[Ruumi tüüp (TALO Tüüpruumide nimestik)]],2)</f>
        <v>73</v>
      </c>
      <c r="J63" s="22" t="s">
        <v>84</v>
      </c>
      <c r="K63" s="18"/>
      <c r="L63" s="11" t="str">
        <f>IFERROR(VLOOKUP(Tabel1[[#This Row],[Üürnik]],'Lepingu lisa'!$AW$3:$AX$22,2,FALSE),"")</f>
        <v/>
      </c>
      <c r="M63" s="11" t="str">
        <f>IFERROR(VLOOKUP(Tabel1[[#This Row],[Jaotus]],Tabelid!L:M,2,FALSE),"")</f>
        <v>FLOOR</v>
      </c>
      <c r="N63" s="11"/>
      <c r="O63" s="54"/>
      <c r="P63" s="54"/>
      <c r="Q63" s="54"/>
      <c r="R63" s="54"/>
      <c r="S63" s="54"/>
      <c r="T63" s="54"/>
      <c r="U63" s="54"/>
      <c r="V63" s="54"/>
      <c r="W63" s="54"/>
      <c r="X63" s="54"/>
      <c r="Y63" s="54"/>
      <c r="Z63" s="54"/>
      <c r="AA63" s="54"/>
      <c r="AB63" s="54"/>
      <c r="AC63" s="54"/>
      <c r="AD63" s="54"/>
      <c r="AE63" s="54"/>
      <c r="AF63" s="54"/>
      <c r="AG63" s="54"/>
    </row>
    <row r="64" spans="1:33" x14ac:dyDescent="0.25">
      <c r="A64" s="18" t="s">
        <v>33</v>
      </c>
      <c r="B64" s="19">
        <v>61</v>
      </c>
      <c r="C64" s="18" t="s">
        <v>70</v>
      </c>
      <c r="D64" s="18" t="s">
        <v>92</v>
      </c>
      <c r="E64" s="18" t="s">
        <v>93</v>
      </c>
      <c r="F64" s="53">
        <v>10.7</v>
      </c>
      <c r="G64" s="53"/>
      <c r="H64" s="18"/>
      <c r="I64" s="11" t="str">
        <f>LEFT(Tabel1[[#This Row],[Ruumi tüüp (TALO Tüüpruumide nimestik)]],2)</f>
        <v>72</v>
      </c>
      <c r="J64" s="22" t="s">
        <v>84</v>
      </c>
      <c r="K64" s="18"/>
      <c r="L64" s="11" t="str">
        <f>IFERROR(VLOOKUP(Tabel1[[#This Row],[Üürnik]],'Lepingu lisa'!$AW$3:$AX$22,2,FALSE),"")</f>
        <v/>
      </c>
      <c r="M64" s="11" t="str">
        <f>IFERROR(VLOOKUP(Tabel1[[#This Row],[Jaotus]],Tabelid!L:M,2,FALSE),"")</f>
        <v>FLOOR</v>
      </c>
      <c r="N64" s="11"/>
      <c r="O64" s="54"/>
      <c r="P64" s="54"/>
      <c r="Q64" s="54"/>
      <c r="R64" s="54"/>
      <c r="S64" s="54"/>
      <c r="T64" s="54"/>
      <c r="U64" s="54"/>
      <c r="V64" s="54"/>
      <c r="W64" s="54"/>
      <c r="X64" s="54"/>
      <c r="Y64" s="54"/>
      <c r="Z64" s="54"/>
      <c r="AA64" s="54"/>
      <c r="AB64" s="54"/>
      <c r="AC64" s="54"/>
      <c r="AD64" s="54"/>
      <c r="AE64" s="54"/>
      <c r="AF64" s="54"/>
      <c r="AG64" s="54"/>
    </row>
    <row r="65" spans="1:33" x14ac:dyDescent="0.25">
      <c r="A65" s="18" t="s">
        <v>33</v>
      </c>
      <c r="B65" s="19">
        <v>62</v>
      </c>
      <c r="C65" s="18" t="s">
        <v>70</v>
      </c>
      <c r="D65" s="18" t="s">
        <v>94</v>
      </c>
      <c r="E65" s="18" t="s">
        <v>95</v>
      </c>
      <c r="F65" s="53">
        <v>1.7</v>
      </c>
      <c r="G65" s="53"/>
      <c r="H65" s="18"/>
      <c r="I65" s="11" t="str">
        <f>LEFT(Tabel1[[#This Row],[Ruumi tüüp (TALO Tüüpruumide nimestik)]],2)</f>
        <v>73</v>
      </c>
      <c r="J65" s="22" t="s">
        <v>84</v>
      </c>
      <c r="K65" s="18"/>
      <c r="L65" s="11" t="str">
        <f>IFERROR(VLOOKUP(Tabel1[[#This Row],[Üürnik]],'Lepingu lisa'!$AW$3:$AX$22,2,FALSE),"")</f>
        <v/>
      </c>
      <c r="M65" s="11" t="str">
        <f>IFERROR(VLOOKUP(Tabel1[[#This Row],[Jaotus]],Tabelid!L:M,2,FALSE),"")</f>
        <v>FLOOR</v>
      </c>
      <c r="N65" s="11"/>
      <c r="O65" s="54"/>
      <c r="P65" s="54"/>
      <c r="Q65" s="54"/>
      <c r="R65" s="54"/>
      <c r="S65" s="54"/>
      <c r="T65" s="54"/>
      <c r="U65" s="54"/>
      <c r="V65" s="54"/>
      <c r="W65" s="54"/>
      <c r="X65" s="54"/>
      <c r="Y65" s="54"/>
      <c r="Z65" s="54"/>
      <c r="AA65" s="54"/>
      <c r="AB65" s="54"/>
      <c r="AC65" s="54"/>
      <c r="AD65" s="54"/>
      <c r="AE65" s="54"/>
      <c r="AF65" s="54"/>
      <c r="AG65" s="54"/>
    </row>
    <row r="66" spans="1:33" x14ac:dyDescent="0.25">
      <c r="A66" s="18" t="s">
        <v>33</v>
      </c>
      <c r="B66" s="19">
        <v>63</v>
      </c>
      <c r="C66" s="18" t="s">
        <v>70</v>
      </c>
      <c r="D66" s="18" t="s">
        <v>94</v>
      </c>
      <c r="E66" s="18" t="s">
        <v>95</v>
      </c>
      <c r="F66" s="53">
        <v>1.6</v>
      </c>
      <c r="G66" s="53"/>
      <c r="H66" s="18"/>
      <c r="I66" s="11" t="str">
        <f>LEFT(Tabel1[[#This Row],[Ruumi tüüp (TALO Tüüpruumide nimestik)]],2)</f>
        <v>73</v>
      </c>
      <c r="J66" s="22" t="s">
        <v>84</v>
      </c>
      <c r="K66" s="18"/>
      <c r="L66" s="11" t="str">
        <f>IFERROR(VLOOKUP(Tabel1[[#This Row],[Üürnik]],'Lepingu lisa'!$AW$3:$AX$22,2,FALSE),"")</f>
        <v/>
      </c>
      <c r="M66" s="11" t="str">
        <f>IFERROR(VLOOKUP(Tabel1[[#This Row],[Jaotus]],Tabelid!L:M,2,FALSE),"")</f>
        <v>FLOOR</v>
      </c>
      <c r="N66" s="11"/>
      <c r="O66" s="54"/>
      <c r="P66" s="54"/>
      <c r="Q66" s="54"/>
      <c r="R66" s="54"/>
      <c r="S66" s="54"/>
      <c r="T66" s="54"/>
      <c r="U66" s="54"/>
      <c r="V66" s="54"/>
      <c r="W66" s="54"/>
      <c r="X66" s="54"/>
      <c r="Y66" s="54"/>
      <c r="Z66" s="54"/>
      <c r="AA66" s="54"/>
      <c r="AB66" s="54"/>
      <c r="AC66" s="54"/>
      <c r="AD66" s="54"/>
      <c r="AE66" s="54"/>
      <c r="AF66" s="54"/>
      <c r="AG66" s="54"/>
    </row>
    <row r="67" spans="1:33" x14ac:dyDescent="0.25">
      <c r="A67" s="18" t="s">
        <v>33</v>
      </c>
      <c r="B67" s="19">
        <v>64</v>
      </c>
      <c r="C67" s="18" t="s">
        <v>70</v>
      </c>
      <c r="D67" s="18" t="s">
        <v>88</v>
      </c>
      <c r="E67" s="18" t="s">
        <v>89</v>
      </c>
      <c r="F67" s="53">
        <v>13</v>
      </c>
      <c r="G67" s="53"/>
      <c r="H67" s="18"/>
      <c r="I67" s="11" t="str">
        <f>LEFT(Tabel1[[#This Row],[Ruumi tüüp (TALO Tüüpruumide nimestik)]],2)</f>
        <v>21</v>
      </c>
      <c r="J67" s="22" t="s">
        <v>4</v>
      </c>
      <c r="K67" s="18" t="s">
        <v>10</v>
      </c>
      <c r="L67" s="11" t="str">
        <f>IFERROR(VLOOKUP(Tabel1[[#This Row],[Üürnik]],'Lepingu lisa'!$AW$3:$AX$22,2,FALSE),"")</f>
        <v>RAKVKREUTZWAL_13</v>
      </c>
      <c r="M67" s="11" t="str">
        <f>IFERROR(VLOOKUP(Tabel1[[#This Row],[Jaotus]],Tabelid!L:M,2,FALSE),"")</f>
        <v>NONE</v>
      </c>
      <c r="N67" s="11"/>
      <c r="O67" s="54"/>
      <c r="P67" s="54"/>
      <c r="Q67" s="54"/>
      <c r="R67" s="54"/>
      <c r="S67" s="54"/>
      <c r="T67" s="54"/>
      <c r="U67" s="54"/>
      <c r="V67" s="54"/>
      <c r="W67" s="54"/>
      <c r="X67" s="54"/>
      <c r="Y67" s="54"/>
      <c r="Z67" s="54"/>
      <c r="AA67" s="54"/>
      <c r="AB67" s="54"/>
      <c r="AC67" s="54"/>
      <c r="AD67" s="54"/>
      <c r="AE67" s="54"/>
      <c r="AF67" s="54"/>
      <c r="AG67" s="54"/>
    </row>
    <row r="68" spans="1:33" x14ac:dyDescent="0.25">
      <c r="A68" s="18" t="s">
        <v>33</v>
      </c>
      <c r="B68" s="19">
        <v>65</v>
      </c>
      <c r="C68" s="18" t="s">
        <v>70</v>
      </c>
      <c r="D68" s="18" t="s">
        <v>88</v>
      </c>
      <c r="E68" s="18" t="s">
        <v>89</v>
      </c>
      <c r="F68" s="53">
        <v>16.2</v>
      </c>
      <c r="G68" s="53"/>
      <c r="H68" s="18"/>
      <c r="I68" s="11" t="str">
        <f>LEFT(Tabel1[[#This Row],[Ruumi tüüp (TALO Tüüpruumide nimestik)]],2)</f>
        <v>21</v>
      </c>
      <c r="J68" s="22" t="s">
        <v>4</v>
      </c>
      <c r="K68" s="18" t="s">
        <v>10</v>
      </c>
      <c r="L68" s="11" t="str">
        <f>IFERROR(VLOOKUP(Tabel1[[#This Row],[Üürnik]],'Lepingu lisa'!$AW$3:$AX$22,2,FALSE),"")</f>
        <v>RAKVKREUTZWAL_13</v>
      </c>
      <c r="M68" s="11" t="str">
        <f>IFERROR(VLOOKUP(Tabel1[[#This Row],[Jaotus]],Tabelid!L:M,2,FALSE),"")</f>
        <v>NONE</v>
      </c>
      <c r="N68" s="11"/>
      <c r="O68" s="54"/>
      <c r="P68" s="54"/>
      <c r="Q68" s="54"/>
      <c r="R68" s="54"/>
      <c r="S68" s="54"/>
      <c r="T68" s="54"/>
      <c r="U68" s="54"/>
      <c r="V68" s="54"/>
      <c r="W68" s="54"/>
      <c r="X68" s="54"/>
      <c r="Y68" s="54"/>
      <c r="Z68" s="54"/>
      <c r="AA68" s="54"/>
      <c r="AB68" s="54"/>
      <c r="AC68" s="54"/>
      <c r="AD68" s="54"/>
      <c r="AE68" s="54"/>
      <c r="AF68" s="54"/>
      <c r="AG68" s="54"/>
    </row>
    <row r="69" spans="1:33" x14ac:dyDescent="0.25">
      <c r="A69" s="18" t="s">
        <v>33</v>
      </c>
      <c r="B69" s="19">
        <v>66</v>
      </c>
      <c r="C69" s="18" t="s">
        <v>70</v>
      </c>
      <c r="D69" s="18" t="s">
        <v>88</v>
      </c>
      <c r="E69" s="18" t="s">
        <v>89</v>
      </c>
      <c r="F69" s="53">
        <v>29.8</v>
      </c>
      <c r="G69" s="53"/>
      <c r="H69" s="18"/>
      <c r="I69" s="11" t="str">
        <f>LEFT(Tabel1[[#This Row],[Ruumi tüüp (TALO Tüüpruumide nimestik)]],2)</f>
        <v>21</v>
      </c>
      <c r="J69" s="22" t="s">
        <v>4</v>
      </c>
      <c r="K69" s="18" t="s">
        <v>10</v>
      </c>
      <c r="L69" s="11" t="str">
        <f>IFERROR(VLOOKUP(Tabel1[[#This Row],[Üürnik]],'Lepingu lisa'!$AW$3:$AX$22,2,FALSE),"")</f>
        <v>RAKVKREUTZWAL_13</v>
      </c>
      <c r="M69" s="11" t="str">
        <f>IFERROR(VLOOKUP(Tabel1[[#This Row],[Jaotus]],Tabelid!L:M,2,FALSE),"")</f>
        <v>NONE</v>
      </c>
      <c r="N69" s="11"/>
      <c r="O69" s="54"/>
      <c r="P69" s="54"/>
      <c r="Q69" s="54"/>
      <c r="R69" s="54"/>
      <c r="S69" s="54"/>
      <c r="T69" s="54"/>
      <c r="U69" s="54"/>
      <c r="V69" s="54"/>
      <c r="W69" s="54"/>
      <c r="X69" s="54"/>
      <c r="Y69" s="54"/>
      <c r="Z69" s="54"/>
      <c r="AA69" s="54"/>
      <c r="AB69" s="54"/>
      <c r="AC69" s="54"/>
      <c r="AD69" s="54"/>
      <c r="AE69" s="54"/>
      <c r="AF69" s="54"/>
      <c r="AG69" s="54"/>
    </row>
    <row r="70" spans="1:33" x14ac:dyDescent="0.25">
      <c r="A70" s="18" t="s">
        <v>33</v>
      </c>
      <c r="B70" s="19">
        <v>67</v>
      </c>
      <c r="C70" s="18" t="s">
        <v>70</v>
      </c>
      <c r="D70" s="18" t="s">
        <v>74</v>
      </c>
      <c r="E70" s="18" t="s">
        <v>75</v>
      </c>
      <c r="F70" s="53">
        <v>7.3</v>
      </c>
      <c r="G70" s="53"/>
      <c r="H70" s="18"/>
      <c r="I70" s="11" t="str">
        <f>LEFT(Tabel1[[#This Row],[Ruumi tüüp (TALO Tüüpruumide nimestik)]],2)</f>
        <v>23</v>
      </c>
      <c r="J70" s="22" t="s">
        <v>84</v>
      </c>
      <c r="K70" s="18"/>
      <c r="L70" s="11" t="str">
        <f>IFERROR(VLOOKUP(Tabel1[[#This Row],[Üürnik]],'Lepingu lisa'!$AW$3:$AX$22,2,FALSE),"")</f>
        <v/>
      </c>
      <c r="M70" s="11" t="str">
        <f>IFERROR(VLOOKUP(Tabel1[[#This Row],[Jaotus]],Tabelid!L:M,2,FALSE),"")</f>
        <v>FLOOR</v>
      </c>
      <c r="N70" s="11"/>
      <c r="O70" s="54"/>
      <c r="P70" s="54"/>
      <c r="Q70" s="54"/>
      <c r="R70" s="54"/>
      <c r="S70" s="54"/>
      <c r="T70" s="54"/>
      <c r="U70" s="54"/>
      <c r="V70" s="54"/>
      <c r="W70" s="54"/>
      <c r="X70" s="54"/>
      <c r="Y70" s="54"/>
      <c r="Z70" s="54"/>
      <c r="AA70" s="54"/>
      <c r="AB70" s="54"/>
      <c r="AC70" s="54"/>
      <c r="AD70" s="54"/>
      <c r="AE70" s="54"/>
      <c r="AF70" s="54"/>
      <c r="AG70" s="54"/>
    </row>
    <row r="71" spans="1:33" x14ac:dyDescent="0.25">
      <c r="A71" s="18" t="s">
        <v>33</v>
      </c>
      <c r="B71" s="19">
        <v>68</v>
      </c>
      <c r="C71" s="18" t="s">
        <v>70</v>
      </c>
      <c r="D71" s="18" t="s">
        <v>101</v>
      </c>
      <c r="E71" s="18" t="s">
        <v>102</v>
      </c>
      <c r="F71" s="53">
        <v>17.8</v>
      </c>
      <c r="G71" s="53"/>
      <c r="H71" s="18"/>
      <c r="I71" s="11" t="str">
        <f>LEFT(Tabel1[[#This Row],[Ruumi tüüp (TALO Tüüpruumide nimestik)]],2)</f>
        <v>48</v>
      </c>
      <c r="J71" s="22" t="s">
        <v>4</v>
      </c>
      <c r="K71" s="18" t="s">
        <v>10</v>
      </c>
      <c r="L71" s="11" t="str">
        <f>IFERROR(VLOOKUP(Tabel1[[#This Row],[Üürnik]],'Lepingu lisa'!$AW$3:$AX$22,2,FALSE),"")</f>
        <v>RAKVKREUTZWAL_13</v>
      </c>
      <c r="M71" s="11" t="str">
        <f>IFERROR(VLOOKUP(Tabel1[[#This Row],[Jaotus]],Tabelid!L:M,2,FALSE),"")</f>
        <v>NONE</v>
      </c>
      <c r="N71" s="11"/>
      <c r="O71" s="54"/>
      <c r="P71" s="54"/>
      <c r="Q71" s="54"/>
      <c r="R71" s="54"/>
      <c r="S71" s="54"/>
      <c r="T71" s="54"/>
      <c r="U71" s="54"/>
      <c r="V71" s="54"/>
      <c r="W71" s="54"/>
      <c r="X71" s="54"/>
      <c r="Y71" s="54"/>
      <c r="Z71" s="54"/>
      <c r="AA71" s="54"/>
      <c r="AB71" s="54"/>
      <c r="AC71" s="54"/>
      <c r="AD71" s="54"/>
      <c r="AE71" s="54"/>
      <c r="AF71" s="54"/>
      <c r="AG71" s="54"/>
    </row>
    <row r="72" spans="1:33" x14ac:dyDescent="0.25">
      <c r="A72" s="18" t="s">
        <v>33</v>
      </c>
      <c r="B72" s="19">
        <v>69</v>
      </c>
      <c r="C72" s="18" t="s">
        <v>70</v>
      </c>
      <c r="D72" s="18" t="s">
        <v>88</v>
      </c>
      <c r="E72" s="18" t="s">
        <v>89</v>
      </c>
      <c r="F72" s="53">
        <v>21.8</v>
      </c>
      <c r="G72" s="53"/>
      <c r="H72" s="18"/>
      <c r="I72" s="11" t="str">
        <f>LEFT(Tabel1[[#This Row],[Ruumi tüüp (TALO Tüüpruumide nimestik)]],2)</f>
        <v>21</v>
      </c>
      <c r="J72" s="22" t="s">
        <v>4</v>
      </c>
      <c r="K72" s="18" t="s">
        <v>10</v>
      </c>
      <c r="L72" s="11" t="str">
        <f>IFERROR(VLOOKUP(Tabel1[[#This Row],[Üürnik]],'Lepingu lisa'!$AW$3:$AX$22,2,FALSE),"")</f>
        <v>RAKVKREUTZWAL_13</v>
      </c>
      <c r="M72" s="11" t="str">
        <f>IFERROR(VLOOKUP(Tabel1[[#This Row],[Jaotus]],Tabelid!L:M,2,FALSE),"")</f>
        <v>NONE</v>
      </c>
      <c r="N72" s="11"/>
      <c r="O72" s="54"/>
      <c r="P72" s="54"/>
      <c r="Q72" s="54"/>
      <c r="R72" s="54"/>
      <c r="S72" s="54"/>
      <c r="T72" s="54"/>
      <c r="U72" s="54"/>
      <c r="V72" s="54"/>
      <c r="W72" s="54"/>
      <c r="X72" s="54"/>
      <c r="Y72" s="54"/>
      <c r="Z72" s="54"/>
      <c r="AA72" s="54"/>
      <c r="AB72" s="54"/>
      <c r="AC72" s="54"/>
      <c r="AD72" s="54"/>
      <c r="AE72" s="54"/>
      <c r="AF72" s="54"/>
      <c r="AG72" s="54"/>
    </row>
    <row r="73" spans="1:33" x14ac:dyDescent="0.25">
      <c r="A73" s="18" t="s">
        <v>33</v>
      </c>
      <c r="B73" s="19">
        <v>70</v>
      </c>
      <c r="C73" s="18" t="s">
        <v>70</v>
      </c>
      <c r="D73" s="18" t="s">
        <v>88</v>
      </c>
      <c r="E73" s="18" t="s">
        <v>89</v>
      </c>
      <c r="F73" s="53">
        <v>23.6</v>
      </c>
      <c r="G73" s="53"/>
      <c r="H73" s="18"/>
      <c r="I73" s="11" t="str">
        <f>LEFT(Tabel1[[#This Row],[Ruumi tüüp (TALO Tüüpruumide nimestik)]],2)</f>
        <v>21</v>
      </c>
      <c r="J73" s="22" t="s">
        <v>4</v>
      </c>
      <c r="K73" s="18" t="s">
        <v>10</v>
      </c>
      <c r="L73" s="11" t="str">
        <f>IFERROR(VLOOKUP(Tabel1[[#This Row],[Üürnik]],'Lepingu lisa'!$AW$3:$AX$22,2,FALSE),"")</f>
        <v>RAKVKREUTZWAL_13</v>
      </c>
      <c r="M73" s="11" t="str">
        <f>IFERROR(VLOOKUP(Tabel1[[#This Row],[Jaotus]],Tabelid!L:M,2,FALSE),"")</f>
        <v>NONE</v>
      </c>
      <c r="N73" s="11"/>
      <c r="O73" s="54"/>
      <c r="P73" s="54"/>
      <c r="Q73" s="54"/>
      <c r="R73" s="54"/>
      <c r="S73" s="54"/>
      <c r="T73" s="54"/>
      <c r="U73" s="54"/>
      <c r="V73" s="54"/>
      <c r="W73" s="54"/>
      <c r="X73" s="54"/>
      <c r="Y73" s="54"/>
      <c r="Z73" s="54"/>
      <c r="AA73" s="54"/>
      <c r="AB73" s="54"/>
      <c r="AC73" s="54"/>
      <c r="AD73" s="54"/>
      <c r="AE73" s="54"/>
      <c r="AF73" s="54"/>
      <c r="AG73" s="54"/>
    </row>
    <row r="74" spans="1:33" x14ac:dyDescent="0.25">
      <c r="A74" s="18" t="s">
        <v>33</v>
      </c>
      <c r="B74" s="19">
        <v>71</v>
      </c>
      <c r="C74" s="18" t="s">
        <v>70</v>
      </c>
      <c r="D74" s="18" t="s">
        <v>88</v>
      </c>
      <c r="E74" s="18" t="s">
        <v>89</v>
      </c>
      <c r="F74" s="53">
        <v>15.6</v>
      </c>
      <c r="G74" s="53"/>
      <c r="H74" s="18"/>
      <c r="I74" s="11" t="str">
        <f>LEFT(Tabel1[[#This Row],[Ruumi tüüp (TALO Tüüpruumide nimestik)]],2)</f>
        <v>21</v>
      </c>
      <c r="J74" s="22" t="s">
        <v>4</v>
      </c>
      <c r="K74" s="18" t="s">
        <v>10</v>
      </c>
      <c r="L74" s="11" t="str">
        <f>IFERROR(VLOOKUP(Tabel1[[#This Row],[Üürnik]],'Lepingu lisa'!$AW$3:$AX$22,2,FALSE),"")</f>
        <v>RAKVKREUTZWAL_13</v>
      </c>
      <c r="M74" s="11" t="str">
        <f>IFERROR(VLOOKUP(Tabel1[[#This Row],[Jaotus]],Tabelid!L:M,2,FALSE),"")</f>
        <v>NONE</v>
      </c>
      <c r="N74" s="11"/>
      <c r="O74" s="54"/>
      <c r="P74" s="54"/>
      <c r="Q74" s="54"/>
      <c r="R74" s="54"/>
      <c r="S74" s="54"/>
      <c r="T74" s="54"/>
      <c r="U74" s="54"/>
      <c r="V74" s="54"/>
      <c r="W74" s="54"/>
      <c r="X74" s="54"/>
      <c r="Y74" s="54"/>
      <c r="Z74" s="54"/>
      <c r="AA74" s="54"/>
      <c r="AB74" s="54"/>
      <c r="AC74" s="54"/>
      <c r="AD74" s="54"/>
      <c r="AE74" s="54"/>
      <c r="AF74" s="54"/>
      <c r="AG74" s="54"/>
    </row>
    <row r="75" spans="1:33" x14ac:dyDescent="0.25">
      <c r="A75" s="18" t="s">
        <v>33</v>
      </c>
      <c r="B75" s="19">
        <v>72</v>
      </c>
      <c r="C75" s="18" t="s">
        <v>70</v>
      </c>
      <c r="D75" s="18" t="s">
        <v>71</v>
      </c>
      <c r="E75" s="18" t="s">
        <v>72</v>
      </c>
      <c r="F75" s="53">
        <v>1.7</v>
      </c>
      <c r="G75" s="53"/>
      <c r="H75" s="18"/>
      <c r="I75" s="11" t="str">
        <f>LEFT(Tabel1[[#This Row],[Ruumi tüüp (TALO Tüüpruumide nimestik)]],2)</f>
        <v>91</v>
      </c>
      <c r="J75" s="22" t="s">
        <v>4</v>
      </c>
      <c r="K75" s="18" t="s">
        <v>10</v>
      </c>
      <c r="L75" s="11" t="str">
        <f>IFERROR(VLOOKUP(Tabel1[[#This Row],[Üürnik]],'Lepingu lisa'!$AW$3:$AX$22,2,FALSE),"")</f>
        <v>RAKVKREUTZWAL_13</v>
      </c>
      <c r="M75" s="11" t="str">
        <f>IFERROR(VLOOKUP(Tabel1[[#This Row],[Jaotus]],Tabelid!L:M,2,FALSE),"")</f>
        <v>NONE</v>
      </c>
      <c r="N75" s="11"/>
      <c r="O75" s="54"/>
      <c r="P75" s="54"/>
      <c r="Q75" s="54"/>
      <c r="R75" s="54"/>
      <c r="S75" s="54"/>
      <c r="T75" s="54"/>
      <c r="U75" s="54"/>
      <c r="V75" s="54"/>
      <c r="W75" s="54"/>
      <c r="X75" s="54"/>
      <c r="Y75" s="54"/>
      <c r="Z75" s="54"/>
      <c r="AA75" s="54"/>
      <c r="AB75" s="54"/>
      <c r="AC75" s="54"/>
      <c r="AD75" s="54"/>
      <c r="AE75" s="54"/>
      <c r="AF75" s="54"/>
      <c r="AG75" s="54"/>
    </row>
    <row r="76" spans="1:33" x14ac:dyDescent="0.25">
      <c r="A76" s="18" t="s">
        <v>33</v>
      </c>
      <c r="B76" s="19">
        <v>73</v>
      </c>
      <c r="C76" s="18" t="s">
        <v>70</v>
      </c>
      <c r="D76" s="18" t="s">
        <v>74</v>
      </c>
      <c r="E76" s="18" t="s">
        <v>75</v>
      </c>
      <c r="F76" s="53">
        <v>1.5</v>
      </c>
      <c r="G76" s="53"/>
      <c r="H76" s="18"/>
      <c r="I76" s="11" t="str">
        <f>LEFT(Tabel1[[#This Row],[Ruumi tüüp (TALO Tüüpruumide nimestik)]],2)</f>
        <v>23</v>
      </c>
      <c r="J76" s="22" t="s">
        <v>6</v>
      </c>
      <c r="K76" s="18"/>
      <c r="L76" s="11" t="str">
        <f>IFERROR(VLOOKUP(Tabel1[[#This Row],[Üürnik]],'Lepingu lisa'!$AW$3:$AX$22,2,FALSE),"")</f>
        <v/>
      </c>
      <c r="M76" s="11" t="str">
        <f>IFERROR(VLOOKUP(Tabel1[[#This Row],[Jaotus]],Tabelid!L:M,2,FALSE),"")</f>
        <v>BUILDING</v>
      </c>
      <c r="N76" s="11"/>
      <c r="O76" s="54"/>
      <c r="P76" s="54"/>
      <c r="Q76" s="54"/>
      <c r="R76" s="54"/>
      <c r="S76" s="54"/>
      <c r="T76" s="54"/>
      <c r="U76" s="54"/>
      <c r="V76" s="54"/>
      <c r="W76" s="54"/>
      <c r="X76" s="54"/>
      <c r="Y76" s="54"/>
      <c r="Z76" s="54"/>
      <c r="AA76" s="54"/>
      <c r="AB76" s="54"/>
      <c r="AC76" s="54"/>
      <c r="AD76" s="54"/>
      <c r="AE76" s="54"/>
      <c r="AF76" s="54"/>
      <c r="AG76" s="54"/>
    </row>
    <row r="77" spans="1:33" x14ac:dyDescent="0.25">
      <c r="A77" s="18" t="s">
        <v>33</v>
      </c>
      <c r="B77" s="19">
        <v>74</v>
      </c>
      <c r="C77" s="18" t="s">
        <v>70</v>
      </c>
      <c r="D77" s="18" t="s">
        <v>88</v>
      </c>
      <c r="E77" s="18" t="s">
        <v>89</v>
      </c>
      <c r="F77" s="53">
        <v>12.8</v>
      </c>
      <c r="G77" s="53"/>
      <c r="H77" s="18"/>
      <c r="I77" s="11" t="str">
        <f>LEFT(Tabel1[[#This Row],[Ruumi tüüp (TALO Tüüpruumide nimestik)]],2)</f>
        <v>21</v>
      </c>
      <c r="J77" s="22" t="s">
        <v>4</v>
      </c>
      <c r="K77" s="18" t="s">
        <v>10</v>
      </c>
      <c r="L77" s="11" t="str">
        <f>IFERROR(VLOOKUP(Tabel1[[#This Row],[Üürnik]],'Lepingu lisa'!$AW$3:$AX$22,2,FALSE),"")</f>
        <v>RAKVKREUTZWAL_13</v>
      </c>
      <c r="M77" s="11" t="str">
        <f>IFERROR(VLOOKUP(Tabel1[[#This Row],[Jaotus]],Tabelid!L:M,2,FALSE),"")</f>
        <v>NONE</v>
      </c>
      <c r="N77" s="11"/>
      <c r="O77" s="54"/>
      <c r="P77" s="54"/>
      <c r="Q77" s="54"/>
      <c r="R77" s="54"/>
      <c r="S77" s="54"/>
      <c r="T77" s="54"/>
      <c r="U77" s="54"/>
      <c r="V77" s="54"/>
      <c r="W77" s="54"/>
      <c r="X77" s="54"/>
      <c r="Y77" s="54"/>
      <c r="Z77" s="54"/>
      <c r="AA77" s="54"/>
      <c r="AB77" s="54"/>
      <c r="AC77" s="54"/>
      <c r="AD77" s="54"/>
      <c r="AE77" s="54"/>
      <c r="AF77" s="54"/>
      <c r="AG77" s="54"/>
    </row>
    <row r="78" spans="1:33" x14ac:dyDescent="0.25">
      <c r="A78" s="18" t="s">
        <v>33</v>
      </c>
      <c r="B78" s="19">
        <v>75</v>
      </c>
      <c r="C78" s="18" t="s">
        <v>70</v>
      </c>
      <c r="D78" s="18" t="s">
        <v>88</v>
      </c>
      <c r="E78" s="18" t="s">
        <v>89</v>
      </c>
      <c r="F78" s="53">
        <v>9.1</v>
      </c>
      <c r="G78" s="53"/>
      <c r="H78" s="18"/>
      <c r="I78" s="11" t="str">
        <f>LEFT(Tabel1[[#This Row],[Ruumi tüüp (TALO Tüüpruumide nimestik)]],2)</f>
        <v>21</v>
      </c>
      <c r="J78" s="22" t="s">
        <v>4</v>
      </c>
      <c r="K78" s="18" t="s">
        <v>10</v>
      </c>
      <c r="L78" s="11" t="str">
        <f>IFERROR(VLOOKUP(Tabel1[[#This Row],[Üürnik]],'Lepingu lisa'!$AW$3:$AX$22,2,FALSE),"")</f>
        <v>RAKVKREUTZWAL_13</v>
      </c>
      <c r="M78" s="11" t="str">
        <f>IFERROR(VLOOKUP(Tabel1[[#This Row],[Jaotus]],Tabelid!L:M,2,FALSE),"")</f>
        <v>NONE</v>
      </c>
      <c r="N78" s="11"/>
      <c r="O78" s="54"/>
      <c r="P78" s="54"/>
      <c r="Q78" s="54"/>
      <c r="R78" s="54"/>
      <c r="S78" s="54"/>
      <c r="T78" s="54"/>
      <c r="U78" s="54"/>
      <c r="V78" s="54"/>
      <c r="W78" s="54"/>
      <c r="X78" s="54"/>
      <c r="Y78" s="54"/>
      <c r="Z78" s="54"/>
      <c r="AA78" s="54"/>
      <c r="AB78" s="54"/>
      <c r="AC78" s="54"/>
      <c r="AD78" s="54"/>
      <c r="AE78" s="54"/>
      <c r="AF78" s="54"/>
      <c r="AG78" s="54"/>
    </row>
    <row r="79" spans="1:33" x14ac:dyDescent="0.25">
      <c r="A79" s="18" t="s">
        <v>33</v>
      </c>
      <c r="B79" s="19">
        <v>76</v>
      </c>
      <c r="C79" s="18" t="s">
        <v>70</v>
      </c>
      <c r="D79" s="18" t="s">
        <v>88</v>
      </c>
      <c r="E79" s="18" t="s">
        <v>89</v>
      </c>
      <c r="F79" s="53">
        <v>19.399999999999999</v>
      </c>
      <c r="G79" s="53"/>
      <c r="H79" s="18"/>
      <c r="I79" s="11" t="str">
        <f>LEFT(Tabel1[[#This Row],[Ruumi tüüp (TALO Tüüpruumide nimestik)]],2)</f>
        <v>21</v>
      </c>
      <c r="J79" s="22" t="s">
        <v>4</v>
      </c>
      <c r="K79" s="18" t="s">
        <v>10</v>
      </c>
      <c r="L79" s="11" t="str">
        <f>IFERROR(VLOOKUP(Tabel1[[#This Row],[Üürnik]],'Lepingu lisa'!$AW$3:$AX$22,2,FALSE),"")</f>
        <v>RAKVKREUTZWAL_13</v>
      </c>
      <c r="M79" s="11" t="str">
        <f>IFERROR(VLOOKUP(Tabel1[[#This Row],[Jaotus]],Tabelid!L:M,2,FALSE),"")</f>
        <v>NONE</v>
      </c>
      <c r="N79" s="11"/>
      <c r="O79" s="54"/>
      <c r="P79" s="54"/>
      <c r="Q79" s="54"/>
      <c r="R79" s="54"/>
      <c r="S79" s="54"/>
      <c r="T79" s="54"/>
      <c r="U79" s="54"/>
      <c r="V79" s="54"/>
      <c r="W79" s="54"/>
      <c r="X79" s="54"/>
      <c r="Y79" s="54"/>
      <c r="Z79" s="54"/>
      <c r="AA79" s="54"/>
      <c r="AB79" s="54"/>
      <c r="AC79" s="54"/>
      <c r="AD79" s="54"/>
      <c r="AE79" s="54"/>
      <c r="AF79" s="54"/>
      <c r="AG79" s="54"/>
    </row>
    <row r="80" spans="1:33" x14ac:dyDescent="0.25">
      <c r="A80" s="18" t="s">
        <v>33</v>
      </c>
      <c r="B80" s="19">
        <v>77</v>
      </c>
      <c r="C80" s="18" t="s">
        <v>70</v>
      </c>
      <c r="D80" s="18" t="s">
        <v>88</v>
      </c>
      <c r="E80" s="18" t="s">
        <v>89</v>
      </c>
      <c r="F80" s="53">
        <v>16.899999999999999</v>
      </c>
      <c r="G80" s="53"/>
      <c r="H80" s="18"/>
      <c r="I80" s="11" t="str">
        <f>LEFT(Tabel1[[#This Row],[Ruumi tüüp (TALO Tüüpruumide nimestik)]],2)</f>
        <v>21</v>
      </c>
      <c r="J80" s="22" t="s">
        <v>4</v>
      </c>
      <c r="K80" s="18" t="s">
        <v>10</v>
      </c>
      <c r="L80" s="11" t="str">
        <f>IFERROR(VLOOKUP(Tabel1[[#This Row],[Üürnik]],'Lepingu lisa'!$AW$3:$AX$22,2,FALSE),"")</f>
        <v>RAKVKREUTZWAL_13</v>
      </c>
      <c r="M80" s="11" t="str">
        <f>IFERROR(VLOOKUP(Tabel1[[#This Row],[Jaotus]],Tabelid!L:M,2,FALSE),"")</f>
        <v>NONE</v>
      </c>
      <c r="N80" s="11"/>
      <c r="O80" s="54"/>
      <c r="P80" s="54"/>
      <c r="Q80" s="54"/>
      <c r="R80" s="54"/>
      <c r="S80" s="54"/>
      <c r="T80" s="54"/>
      <c r="U80" s="54"/>
      <c r="V80" s="54"/>
      <c r="W80" s="54"/>
      <c r="X80" s="54"/>
      <c r="Y80" s="54"/>
      <c r="Z80" s="54"/>
      <c r="AA80" s="54"/>
      <c r="AB80" s="54"/>
      <c r="AC80" s="54"/>
      <c r="AD80" s="54"/>
      <c r="AE80" s="54"/>
      <c r="AF80" s="54"/>
      <c r="AG80" s="54"/>
    </row>
    <row r="81" spans="1:33" x14ac:dyDescent="0.25">
      <c r="A81" s="18" t="s">
        <v>33</v>
      </c>
      <c r="B81" s="19">
        <v>78</v>
      </c>
      <c r="C81" s="18" t="s">
        <v>70</v>
      </c>
      <c r="D81" s="18" t="s">
        <v>71</v>
      </c>
      <c r="E81" s="18" t="s">
        <v>72</v>
      </c>
      <c r="F81" s="53">
        <v>22.9</v>
      </c>
      <c r="G81" s="53"/>
      <c r="H81" s="18"/>
      <c r="I81" s="11" t="str">
        <f>LEFT(Tabel1[[#This Row],[Ruumi tüüp (TALO Tüüpruumide nimestik)]],2)</f>
        <v>91</v>
      </c>
      <c r="J81" s="22" t="s">
        <v>84</v>
      </c>
      <c r="K81" s="18"/>
      <c r="L81" s="11" t="str">
        <f>IFERROR(VLOOKUP(Tabel1[[#This Row],[Üürnik]],'Lepingu lisa'!$AW$3:$AX$22,2,FALSE),"")</f>
        <v/>
      </c>
      <c r="M81" s="11" t="str">
        <f>IFERROR(VLOOKUP(Tabel1[[#This Row],[Jaotus]],Tabelid!L:M,2,FALSE),"")</f>
        <v>FLOOR</v>
      </c>
      <c r="N81" s="11"/>
      <c r="O81" s="54"/>
      <c r="P81" s="54"/>
      <c r="Q81" s="54"/>
      <c r="R81" s="54"/>
      <c r="S81" s="54"/>
      <c r="T81" s="54"/>
      <c r="U81" s="54"/>
      <c r="V81" s="54"/>
      <c r="W81" s="54"/>
      <c r="X81" s="54"/>
      <c r="Y81" s="54"/>
      <c r="Z81" s="54"/>
      <c r="AA81" s="54"/>
      <c r="AB81" s="54"/>
      <c r="AC81" s="54"/>
      <c r="AD81" s="54"/>
      <c r="AE81" s="54"/>
      <c r="AF81" s="54"/>
      <c r="AG81" s="54"/>
    </row>
    <row r="82" spans="1:33" x14ac:dyDescent="0.25">
      <c r="A82" s="18" t="s">
        <v>33</v>
      </c>
      <c r="B82" s="19">
        <v>79</v>
      </c>
      <c r="C82" s="18" t="s">
        <v>70</v>
      </c>
      <c r="D82" s="18" t="s">
        <v>71</v>
      </c>
      <c r="E82" s="18" t="s">
        <v>72</v>
      </c>
      <c r="F82" s="53">
        <v>10.6</v>
      </c>
      <c r="G82" s="53"/>
      <c r="H82" s="18"/>
      <c r="I82" s="11" t="str">
        <f>LEFT(Tabel1[[#This Row],[Ruumi tüüp (TALO Tüüpruumide nimestik)]],2)</f>
        <v>91</v>
      </c>
      <c r="J82" s="22" t="s">
        <v>84</v>
      </c>
      <c r="K82" s="18"/>
      <c r="L82" s="11" t="str">
        <f>IFERROR(VLOOKUP(Tabel1[[#This Row],[Üürnik]],'Lepingu lisa'!$AW$3:$AX$22,2,FALSE),"")</f>
        <v/>
      </c>
      <c r="M82" s="11" t="str">
        <f>IFERROR(VLOOKUP(Tabel1[[#This Row],[Jaotus]],Tabelid!L:M,2,FALSE),"")</f>
        <v>FLOOR</v>
      </c>
      <c r="N82" s="11"/>
      <c r="O82" s="54"/>
      <c r="P82" s="54"/>
      <c r="Q82" s="54"/>
      <c r="R82" s="54"/>
      <c r="S82" s="54"/>
      <c r="T82" s="54"/>
      <c r="U82" s="54"/>
      <c r="V82" s="54"/>
      <c r="W82" s="54"/>
      <c r="X82" s="54"/>
      <c r="Y82" s="54"/>
      <c r="Z82" s="54"/>
      <c r="AA82" s="54"/>
      <c r="AB82" s="54"/>
      <c r="AC82" s="54"/>
      <c r="AD82" s="54"/>
      <c r="AE82" s="54"/>
      <c r="AF82" s="54"/>
      <c r="AG82" s="54"/>
    </row>
    <row r="83" spans="1:33" x14ac:dyDescent="0.25">
      <c r="A83" s="18" t="s">
        <v>33</v>
      </c>
      <c r="B83" s="19" t="s">
        <v>103</v>
      </c>
      <c r="C83" s="18" t="s">
        <v>76</v>
      </c>
      <c r="D83" s="18" t="s">
        <v>77</v>
      </c>
      <c r="E83" s="18" t="s">
        <v>78</v>
      </c>
      <c r="F83" s="53">
        <v>9.6999999999999993</v>
      </c>
      <c r="G83" s="53"/>
      <c r="H83" s="18"/>
      <c r="I83" s="11" t="str">
        <f>LEFT(Tabel1[[#This Row],[Ruumi tüüp (TALO Tüüpruumide nimestik)]],2)</f>
        <v>92</v>
      </c>
      <c r="J83" s="22"/>
      <c r="K83" s="18"/>
      <c r="L83" s="11" t="str">
        <f>IFERROR(VLOOKUP(Tabel1[[#This Row],[Üürnik]],'Lepingu lisa'!$AW$3:$AX$22,2,FALSE),"")</f>
        <v/>
      </c>
      <c r="M83" s="11" t="str">
        <f>IFERROR(VLOOKUP(Tabel1[[#This Row],[Jaotus]],Tabelid!L:M,2,FALSE),"")</f>
        <v/>
      </c>
      <c r="N83" s="11"/>
      <c r="O83" s="54"/>
      <c r="P83" s="54"/>
      <c r="Q83" s="54"/>
      <c r="R83" s="54"/>
      <c r="S83" s="54"/>
      <c r="T83" s="54"/>
      <c r="U83" s="54"/>
      <c r="V83" s="54"/>
      <c r="W83" s="54"/>
      <c r="X83" s="54"/>
      <c r="Y83" s="54"/>
      <c r="Z83" s="54"/>
      <c r="AA83" s="54"/>
      <c r="AB83" s="54"/>
      <c r="AC83" s="54"/>
      <c r="AD83" s="54"/>
      <c r="AE83" s="54"/>
      <c r="AF83" s="54"/>
      <c r="AG83" s="54"/>
    </row>
    <row r="84" spans="1:33" x14ac:dyDescent="0.25">
      <c r="A84" s="18" t="s">
        <v>33</v>
      </c>
      <c r="B84" s="19">
        <v>80</v>
      </c>
      <c r="C84" s="18" t="s">
        <v>70</v>
      </c>
      <c r="D84" s="18" t="s">
        <v>71</v>
      </c>
      <c r="E84" s="18" t="s">
        <v>72</v>
      </c>
      <c r="F84" s="53">
        <v>21.9</v>
      </c>
      <c r="G84" s="53"/>
      <c r="H84" s="18"/>
      <c r="I84" s="11" t="str">
        <f>LEFT(Tabel1[[#This Row],[Ruumi tüüp (TALO Tüüpruumide nimestik)]],2)</f>
        <v>91</v>
      </c>
      <c r="J84" s="22" t="s">
        <v>84</v>
      </c>
      <c r="K84" s="18"/>
      <c r="L84" s="11" t="str">
        <f>IFERROR(VLOOKUP(Tabel1[[#This Row],[Üürnik]],'Lepingu lisa'!$AW$3:$AX$22,2,FALSE),"")</f>
        <v/>
      </c>
      <c r="M84" s="11" t="str">
        <f>IFERROR(VLOOKUP(Tabel1[[#This Row],[Jaotus]],Tabelid!L:M,2,FALSE),"")</f>
        <v>FLOOR</v>
      </c>
      <c r="N84" s="11"/>
      <c r="O84" s="54"/>
      <c r="P84" s="54"/>
      <c r="Q84" s="54"/>
      <c r="R84" s="54"/>
      <c r="S84" s="54"/>
      <c r="T84" s="54"/>
      <c r="U84" s="54"/>
      <c r="V84" s="54"/>
      <c r="W84" s="54"/>
      <c r="X84" s="54"/>
      <c r="Y84" s="54"/>
      <c r="Z84" s="54"/>
      <c r="AA84" s="54"/>
      <c r="AB84" s="54"/>
      <c r="AC84" s="54"/>
      <c r="AD84" s="54"/>
      <c r="AE84" s="54"/>
      <c r="AF84" s="54"/>
      <c r="AG84" s="54"/>
    </row>
    <row r="85" spans="1:33" x14ac:dyDescent="0.25">
      <c r="A85" s="18" t="s">
        <v>33</v>
      </c>
      <c r="B85" s="19">
        <v>81</v>
      </c>
      <c r="C85" s="18" t="s">
        <v>70</v>
      </c>
      <c r="D85" s="18" t="s">
        <v>88</v>
      </c>
      <c r="E85" s="18" t="s">
        <v>89</v>
      </c>
      <c r="F85" s="53">
        <v>15</v>
      </c>
      <c r="G85" s="53"/>
      <c r="H85" s="18"/>
      <c r="I85" s="11" t="str">
        <f>LEFT(Tabel1[[#This Row],[Ruumi tüüp (TALO Tüüpruumide nimestik)]],2)</f>
        <v>21</v>
      </c>
      <c r="J85" s="22" t="s">
        <v>4</v>
      </c>
      <c r="K85" s="18" t="s">
        <v>18</v>
      </c>
      <c r="L85" s="11" t="str">
        <f>IFERROR(VLOOKUP(Tabel1[[#This Row],[Üürnik]],'Lepingu lisa'!$AW$3:$AX$22,2,FALSE),"")</f>
        <v xml:space="preserve">RAKVKREUTZWAL_11    </v>
      </c>
      <c r="M85" s="11" t="str">
        <f>IFERROR(VLOOKUP(Tabel1[[#This Row],[Jaotus]],Tabelid!L:M,2,FALSE),"")</f>
        <v>NONE</v>
      </c>
      <c r="N85" s="11"/>
      <c r="O85" s="54"/>
      <c r="P85" s="54"/>
      <c r="Q85" s="54"/>
      <c r="R85" s="54"/>
      <c r="S85" s="54"/>
      <c r="T85" s="54"/>
      <c r="U85" s="54"/>
      <c r="V85" s="54"/>
      <c r="W85" s="54"/>
      <c r="X85" s="54"/>
      <c r="Y85" s="54"/>
      <c r="Z85" s="54"/>
      <c r="AA85" s="54"/>
      <c r="AB85" s="54"/>
      <c r="AC85" s="54"/>
      <c r="AD85" s="54"/>
      <c r="AE85" s="54"/>
      <c r="AF85" s="54"/>
      <c r="AG85" s="54"/>
    </row>
    <row r="86" spans="1:33" x14ac:dyDescent="0.25">
      <c r="A86" s="18" t="s">
        <v>33</v>
      </c>
      <c r="B86" s="19">
        <v>82</v>
      </c>
      <c r="C86" s="18" t="s">
        <v>70</v>
      </c>
      <c r="D86" s="18" t="s">
        <v>88</v>
      </c>
      <c r="E86" s="18" t="s">
        <v>89</v>
      </c>
      <c r="F86" s="53">
        <v>22.8</v>
      </c>
      <c r="G86" s="53"/>
      <c r="H86" s="18"/>
      <c r="I86" s="11" t="str">
        <f>LEFT(Tabel1[[#This Row],[Ruumi tüüp (TALO Tüüpruumide nimestik)]],2)</f>
        <v>21</v>
      </c>
      <c r="J86" s="22" t="s">
        <v>4</v>
      </c>
      <c r="K86" s="18" t="s">
        <v>12</v>
      </c>
      <c r="L86" s="11" t="str">
        <f>IFERROR(VLOOKUP(Tabel1[[#This Row],[Üürnik]],'Lepingu lisa'!$AW$3:$AX$22,2,FALSE),"")</f>
        <v>RAKVKREUTZWAL_07</v>
      </c>
      <c r="M86" s="11" t="str">
        <f>IFERROR(VLOOKUP(Tabel1[[#This Row],[Jaotus]],Tabelid!L:M,2,FALSE),"")</f>
        <v>NONE</v>
      </c>
      <c r="N86" s="11"/>
      <c r="O86" s="54"/>
      <c r="P86" s="54"/>
      <c r="Q86" s="54"/>
      <c r="R86" s="54"/>
      <c r="S86" s="54"/>
      <c r="T86" s="54"/>
      <c r="U86" s="54"/>
      <c r="V86" s="54"/>
      <c r="W86" s="54"/>
      <c r="X86" s="54"/>
      <c r="Y86" s="54"/>
      <c r="Z86" s="54"/>
      <c r="AA86" s="54"/>
      <c r="AB86" s="54"/>
      <c r="AC86" s="54"/>
      <c r="AD86" s="54"/>
      <c r="AE86" s="54"/>
      <c r="AF86" s="54"/>
      <c r="AG86" s="54"/>
    </row>
    <row r="87" spans="1:33" x14ac:dyDescent="0.25">
      <c r="A87" s="18" t="s">
        <v>33</v>
      </c>
      <c r="B87" s="19">
        <v>83</v>
      </c>
      <c r="C87" s="18" t="s">
        <v>70</v>
      </c>
      <c r="D87" s="18" t="s">
        <v>88</v>
      </c>
      <c r="E87" s="18" t="s">
        <v>89</v>
      </c>
      <c r="F87" s="53">
        <v>22.2</v>
      </c>
      <c r="G87" s="53"/>
      <c r="H87" s="18"/>
      <c r="I87" s="11" t="str">
        <f>LEFT(Tabel1[[#This Row],[Ruumi tüüp (TALO Tüüpruumide nimestik)]],2)</f>
        <v>21</v>
      </c>
      <c r="J87" s="22" t="s">
        <v>4</v>
      </c>
      <c r="K87" s="18" t="s">
        <v>22</v>
      </c>
      <c r="L87" s="11" t="str">
        <f>IFERROR(VLOOKUP(Tabel1[[#This Row],[Üürnik]],'Lepingu lisa'!$AW$3:$AX$22,2,FALSE),"")</f>
        <v>RAKVKREUTZWAL_14</v>
      </c>
      <c r="M87" s="11" t="str">
        <f>IFERROR(VLOOKUP(Tabel1[[#This Row],[Jaotus]],Tabelid!L:M,2,FALSE),"")</f>
        <v>NONE</v>
      </c>
      <c r="N87" s="11"/>
      <c r="O87" s="54"/>
      <c r="P87" s="54"/>
      <c r="Q87" s="54"/>
      <c r="R87" s="54"/>
      <c r="S87" s="54"/>
      <c r="T87" s="54"/>
      <c r="U87" s="54"/>
      <c r="V87" s="54"/>
      <c r="W87" s="54"/>
      <c r="X87" s="54"/>
      <c r="Y87" s="54"/>
      <c r="Z87" s="54"/>
      <c r="AA87" s="54"/>
      <c r="AB87" s="54"/>
      <c r="AC87" s="54"/>
      <c r="AD87" s="54"/>
      <c r="AE87" s="54"/>
      <c r="AF87" s="54"/>
      <c r="AG87" s="54"/>
    </row>
    <row r="88" spans="1:33" x14ac:dyDescent="0.25">
      <c r="A88" s="18" t="s">
        <v>33</v>
      </c>
      <c r="B88" s="19">
        <v>84</v>
      </c>
      <c r="C88" s="18" t="s">
        <v>70</v>
      </c>
      <c r="D88" s="18" t="s">
        <v>104</v>
      </c>
      <c r="E88" s="18" t="s">
        <v>89</v>
      </c>
      <c r="F88" s="53">
        <v>15.6</v>
      </c>
      <c r="G88" s="53"/>
      <c r="H88" s="18"/>
      <c r="I88" s="11" t="str">
        <f>LEFT(Tabel1[[#This Row],[Ruumi tüüp (TALO Tüüpruumide nimestik)]],2)</f>
        <v>21</v>
      </c>
      <c r="J88" s="22" t="s">
        <v>96</v>
      </c>
      <c r="K88" s="18"/>
      <c r="L88" s="11" t="str">
        <f>IFERROR(VLOOKUP(Tabel1[[#This Row],[Üürnik]],'Lepingu lisa'!$AW$3:$AX$22,2,FALSE),"")</f>
        <v/>
      </c>
      <c r="M88" s="11" t="str">
        <f>IFERROR(VLOOKUP(Tabel1[[#This Row],[Jaotus]],Tabelid!L:M,2,FALSE),"")</f>
        <v>MUU_BUILDING</v>
      </c>
      <c r="N88" s="11"/>
      <c r="O88" s="54">
        <v>0</v>
      </c>
      <c r="P88" s="54">
        <v>0</v>
      </c>
      <c r="Q88" s="54">
        <v>0</v>
      </c>
      <c r="R88" s="54">
        <v>0</v>
      </c>
      <c r="S88" s="54">
        <v>0.66</v>
      </c>
      <c r="T88" s="54">
        <v>0</v>
      </c>
      <c r="U88" s="54">
        <v>0</v>
      </c>
      <c r="V88" s="54">
        <v>0</v>
      </c>
      <c r="W88" s="54">
        <v>0</v>
      </c>
      <c r="X88" s="54">
        <v>0.34</v>
      </c>
      <c r="Y88" s="54"/>
      <c r="Z88" s="54"/>
      <c r="AA88" s="54"/>
      <c r="AB88" s="54"/>
      <c r="AC88" s="54"/>
      <c r="AD88" s="54"/>
      <c r="AE88" s="54"/>
      <c r="AF88" s="54"/>
      <c r="AG88" s="54"/>
    </row>
    <row r="89" spans="1:33" x14ac:dyDescent="0.25">
      <c r="A89" s="18" t="s">
        <v>33</v>
      </c>
      <c r="B89" s="19">
        <v>85</v>
      </c>
      <c r="C89" s="18" t="s">
        <v>70</v>
      </c>
      <c r="D89" s="18" t="s">
        <v>88</v>
      </c>
      <c r="E89" s="18" t="s">
        <v>89</v>
      </c>
      <c r="F89" s="53">
        <v>15.9</v>
      </c>
      <c r="G89" s="53"/>
      <c r="H89" s="18"/>
      <c r="I89" s="11" t="str">
        <f>LEFT(Tabel1[[#This Row],[Ruumi tüüp (TALO Tüüpruumide nimestik)]],2)</f>
        <v>21</v>
      </c>
      <c r="J89" s="22" t="s">
        <v>4</v>
      </c>
      <c r="K89" s="18" t="s">
        <v>12</v>
      </c>
      <c r="L89" s="11" t="str">
        <f>IFERROR(VLOOKUP(Tabel1[[#This Row],[Üürnik]],'Lepingu lisa'!$AW$3:$AX$22,2,FALSE),"")</f>
        <v>RAKVKREUTZWAL_07</v>
      </c>
      <c r="M89" s="11" t="str">
        <f>IFERROR(VLOOKUP(Tabel1[[#This Row],[Jaotus]],Tabelid!L:M,2,FALSE),"")</f>
        <v>NONE</v>
      </c>
      <c r="N89" s="11"/>
      <c r="O89" s="54"/>
      <c r="P89" s="54"/>
      <c r="Q89" s="54"/>
      <c r="R89" s="54"/>
      <c r="S89" s="54"/>
      <c r="T89" s="54"/>
      <c r="U89" s="54"/>
      <c r="V89" s="54"/>
      <c r="W89" s="54"/>
      <c r="X89" s="54"/>
      <c r="Y89" s="54"/>
      <c r="Z89" s="54"/>
      <c r="AA89" s="54"/>
      <c r="AB89" s="54"/>
      <c r="AC89" s="54"/>
      <c r="AD89" s="54"/>
      <c r="AE89" s="54"/>
      <c r="AF89" s="54"/>
      <c r="AG89" s="54"/>
    </row>
    <row r="90" spans="1:33" x14ac:dyDescent="0.25">
      <c r="A90" s="18" t="s">
        <v>33</v>
      </c>
      <c r="B90" s="19">
        <v>86</v>
      </c>
      <c r="C90" s="18" t="s">
        <v>70</v>
      </c>
      <c r="D90" s="18" t="s">
        <v>88</v>
      </c>
      <c r="E90" s="18" t="s">
        <v>89</v>
      </c>
      <c r="F90" s="53">
        <v>19</v>
      </c>
      <c r="G90" s="53"/>
      <c r="H90" s="18"/>
      <c r="I90" s="11" t="str">
        <f>LEFT(Tabel1[[#This Row],[Ruumi tüüp (TALO Tüüpruumide nimestik)]],2)</f>
        <v>21</v>
      </c>
      <c r="J90" s="22" t="s">
        <v>4</v>
      </c>
      <c r="K90" s="18" t="s">
        <v>12</v>
      </c>
      <c r="L90" s="11" t="str">
        <f>IFERROR(VLOOKUP(Tabel1[[#This Row],[Üürnik]],'Lepingu lisa'!$AW$3:$AX$22,2,FALSE),"")</f>
        <v>RAKVKREUTZWAL_07</v>
      </c>
      <c r="M90" s="11" t="str">
        <f>IFERROR(VLOOKUP(Tabel1[[#This Row],[Jaotus]],Tabelid!L:M,2,FALSE),"")</f>
        <v>NONE</v>
      </c>
      <c r="N90" s="11"/>
      <c r="O90" s="54"/>
      <c r="P90" s="54"/>
      <c r="Q90" s="54"/>
      <c r="R90" s="54"/>
      <c r="S90" s="54"/>
      <c r="T90" s="54"/>
      <c r="U90" s="54"/>
      <c r="V90" s="54"/>
      <c r="W90" s="54"/>
      <c r="X90" s="54"/>
      <c r="Y90" s="54"/>
      <c r="Z90" s="54"/>
      <c r="AA90" s="54"/>
      <c r="AB90" s="54"/>
      <c r="AC90" s="54"/>
      <c r="AD90" s="54"/>
      <c r="AE90" s="54"/>
      <c r="AF90" s="54"/>
      <c r="AG90" s="54"/>
    </row>
    <row r="91" spans="1:33" x14ac:dyDescent="0.25">
      <c r="A91" s="18" t="s">
        <v>33</v>
      </c>
      <c r="B91" s="19">
        <v>87</v>
      </c>
      <c r="C91" s="18" t="s">
        <v>70</v>
      </c>
      <c r="D91" s="18" t="s">
        <v>105</v>
      </c>
      <c r="E91" s="18" t="s">
        <v>106</v>
      </c>
      <c r="F91" s="53">
        <v>3</v>
      </c>
      <c r="G91" s="53"/>
      <c r="H91" s="18"/>
      <c r="I91" s="11" t="str">
        <f>LEFT(Tabel1[[#This Row],[Ruumi tüüp (TALO Tüüpruumide nimestik)]],2)</f>
        <v>52</v>
      </c>
      <c r="J91" s="22" t="s">
        <v>4</v>
      </c>
      <c r="K91" s="18" t="s">
        <v>12</v>
      </c>
      <c r="L91" s="11" t="str">
        <f>IFERROR(VLOOKUP(Tabel1[[#This Row],[Üürnik]],'Lepingu lisa'!$AW$3:$AX$22,2,FALSE),"")</f>
        <v>RAKVKREUTZWAL_07</v>
      </c>
      <c r="M91" s="11" t="str">
        <f>IFERROR(VLOOKUP(Tabel1[[#This Row],[Jaotus]],Tabelid!L:M,2,FALSE),"")</f>
        <v>NONE</v>
      </c>
      <c r="N91" s="11"/>
      <c r="O91" s="54"/>
      <c r="P91" s="54"/>
      <c r="Q91" s="54"/>
      <c r="R91" s="54"/>
      <c r="S91" s="54"/>
      <c r="T91" s="54"/>
      <c r="U91" s="54"/>
      <c r="V91" s="54"/>
      <c r="W91" s="54"/>
      <c r="X91" s="54"/>
      <c r="Y91" s="54"/>
      <c r="Z91" s="54"/>
      <c r="AA91" s="54"/>
      <c r="AB91" s="54"/>
      <c r="AC91" s="54"/>
      <c r="AD91" s="54"/>
      <c r="AE91" s="54"/>
      <c r="AF91" s="54"/>
      <c r="AG91" s="54"/>
    </row>
    <row r="92" spans="1:33" x14ac:dyDescent="0.25">
      <c r="A92" s="18" t="s">
        <v>33</v>
      </c>
      <c r="B92" s="19">
        <v>88</v>
      </c>
      <c r="C92" s="18" t="s">
        <v>70</v>
      </c>
      <c r="D92" s="18" t="s">
        <v>88</v>
      </c>
      <c r="E92" s="18" t="s">
        <v>89</v>
      </c>
      <c r="F92" s="53">
        <v>19.5</v>
      </c>
      <c r="G92" s="53"/>
      <c r="H92" s="18"/>
      <c r="I92" s="11" t="str">
        <f>LEFT(Tabel1[[#This Row],[Ruumi tüüp (TALO Tüüpruumide nimestik)]],2)</f>
        <v>21</v>
      </c>
      <c r="J92" s="22" t="s">
        <v>4</v>
      </c>
      <c r="K92" s="18" t="s">
        <v>12</v>
      </c>
      <c r="L92" s="11" t="str">
        <f>IFERROR(VLOOKUP(Tabel1[[#This Row],[Üürnik]],'Lepingu lisa'!$AW$3:$AX$22,2,FALSE),"")</f>
        <v>RAKVKREUTZWAL_07</v>
      </c>
      <c r="M92" s="11" t="str">
        <f>IFERROR(VLOOKUP(Tabel1[[#This Row],[Jaotus]],Tabelid!L:M,2,FALSE),"")</f>
        <v>NONE</v>
      </c>
      <c r="N92" s="11"/>
      <c r="O92" s="54"/>
      <c r="P92" s="54"/>
      <c r="Q92" s="54"/>
      <c r="R92" s="54"/>
      <c r="S92" s="54"/>
      <c r="T92" s="54"/>
      <c r="U92" s="54"/>
      <c r="V92" s="54"/>
      <c r="W92" s="54"/>
      <c r="X92" s="54"/>
      <c r="Y92" s="54"/>
      <c r="Z92" s="54"/>
      <c r="AA92" s="54"/>
      <c r="AB92" s="54"/>
      <c r="AC92" s="54"/>
      <c r="AD92" s="54"/>
      <c r="AE92" s="54"/>
      <c r="AF92" s="54"/>
      <c r="AG92" s="54"/>
    </row>
    <row r="93" spans="1:33" x14ac:dyDescent="0.25">
      <c r="A93" s="18" t="s">
        <v>33</v>
      </c>
      <c r="B93" s="19">
        <v>89</v>
      </c>
      <c r="C93" s="18" t="s">
        <v>70</v>
      </c>
      <c r="D93" s="18" t="s">
        <v>107</v>
      </c>
      <c r="E93" s="18" t="s">
        <v>108</v>
      </c>
      <c r="F93" s="53">
        <v>1.1000000000000001</v>
      </c>
      <c r="G93" s="53"/>
      <c r="H93" s="18"/>
      <c r="I93" s="11" t="str">
        <f>LEFT(Tabel1[[#This Row],[Ruumi tüüp (TALO Tüüpruumide nimestik)]],2)</f>
        <v>86</v>
      </c>
      <c r="J93" s="22" t="s">
        <v>6</v>
      </c>
      <c r="K93" s="18"/>
      <c r="L93" s="11" t="str">
        <f>IFERROR(VLOOKUP(Tabel1[[#This Row],[Üürnik]],'Lepingu lisa'!$AW$3:$AX$22,2,FALSE),"")</f>
        <v/>
      </c>
      <c r="M93" s="11" t="str">
        <f>IFERROR(VLOOKUP(Tabel1[[#This Row],[Jaotus]],Tabelid!L:M,2,FALSE),"")</f>
        <v>BUILDING</v>
      </c>
      <c r="N93" s="11"/>
      <c r="O93" s="54"/>
      <c r="P93" s="54"/>
      <c r="Q93" s="54"/>
      <c r="R93" s="54"/>
      <c r="S93" s="54"/>
      <c r="T93" s="54"/>
      <c r="U93" s="54"/>
      <c r="V93" s="54"/>
      <c r="W93" s="54"/>
      <c r="X93" s="54"/>
      <c r="Y93" s="54"/>
      <c r="Z93" s="54"/>
      <c r="AA93" s="54"/>
      <c r="AB93" s="54"/>
      <c r="AC93" s="54"/>
      <c r="AD93" s="54"/>
      <c r="AE93" s="54"/>
      <c r="AF93" s="54"/>
      <c r="AG93" s="54"/>
    </row>
    <row r="94" spans="1:33" x14ac:dyDescent="0.25">
      <c r="A94" s="18" t="s">
        <v>33</v>
      </c>
      <c r="B94" s="19">
        <v>90</v>
      </c>
      <c r="C94" s="18" t="s">
        <v>76</v>
      </c>
      <c r="D94" s="18" t="s">
        <v>77</v>
      </c>
      <c r="E94" s="18" t="s">
        <v>78</v>
      </c>
      <c r="F94" s="53">
        <v>7.4</v>
      </c>
      <c r="G94" s="53"/>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54"/>
      <c r="P94" s="54"/>
      <c r="Q94" s="54"/>
      <c r="R94" s="54"/>
      <c r="S94" s="54"/>
      <c r="T94" s="54"/>
      <c r="U94" s="54"/>
      <c r="V94" s="54"/>
      <c r="W94" s="54"/>
      <c r="X94" s="54"/>
      <c r="Y94" s="54"/>
      <c r="Z94" s="54"/>
      <c r="AA94" s="54"/>
      <c r="AB94" s="54"/>
      <c r="AC94" s="54"/>
      <c r="AD94" s="54"/>
      <c r="AE94" s="54"/>
      <c r="AF94" s="54"/>
      <c r="AG94" s="54"/>
    </row>
    <row r="95" spans="1:33" x14ac:dyDescent="0.2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54"/>
      <c r="P95" s="54"/>
      <c r="Q95" s="54"/>
      <c r="R95" s="54"/>
      <c r="S95" s="54"/>
      <c r="T95" s="54"/>
      <c r="U95" s="54"/>
      <c r="V95" s="54"/>
      <c r="W95" s="54"/>
      <c r="X95" s="54"/>
      <c r="Y95" s="54"/>
      <c r="Z95" s="54"/>
      <c r="AA95" s="54"/>
      <c r="AB95" s="54"/>
      <c r="AC95" s="54"/>
      <c r="AD95" s="54"/>
      <c r="AE95" s="54"/>
      <c r="AF95" s="54"/>
      <c r="AG95" s="54"/>
    </row>
    <row r="96" spans="1:33" x14ac:dyDescent="0.2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54"/>
      <c r="P96" s="54"/>
      <c r="Q96" s="54"/>
      <c r="R96" s="54"/>
      <c r="S96" s="54"/>
      <c r="T96" s="54"/>
      <c r="U96" s="54"/>
      <c r="V96" s="54"/>
      <c r="W96" s="54"/>
      <c r="X96" s="54"/>
      <c r="Y96" s="54"/>
      <c r="Z96" s="54"/>
      <c r="AA96" s="54"/>
      <c r="AB96" s="54"/>
      <c r="AC96" s="54"/>
      <c r="AD96" s="54"/>
      <c r="AE96" s="54"/>
      <c r="AF96" s="54"/>
      <c r="AG96" s="54"/>
    </row>
    <row r="97" spans="1:33" x14ac:dyDescent="0.2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54"/>
      <c r="P97" s="54"/>
      <c r="Q97" s="54"/>
      <c r="R97" s="54"/>
      <c r="S97" s="54"/>
      <c r="T97" s="54"/>
      <c r="U97" s="54"/>
      <c r="V97" s="54"/>
      <c r="W97" s="54"/>
      <c r="X97" s="54"/>
      <c r="Y97" s="54"/>
      <c r="Z97" s="54"/>
      <c r="AA97" s="54"/>
      <c r="AB97" s="54"/>
      <c r="AC97" s="54"/>
      <c r="AD97" s="54"/>
      <c r="AE97" s="54"/>
      <c r="AF97" s="54"/>
      <c r="AG97" s="54"/>
    </row>
    <row r="98" spans="1:33" x14ac:dyDescent="0.2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54"/>
      <c r="P98" s="54"/>
      <c r="Q98" s="54"/>
      <c r="R98" s="54"/>
      <c r="S98" s="54"/>
      <c r="T98" s="54"/>
      <c r="U98" s="54"/>
      <c r="V98" s="54"/>
      <c r="W98" s="54"/>
      <c r="X98" s="54"/>
      <c r="Y98" s="54"/>
      <c r="Z98" s="54"/>
      <c r="AA98" s="54"/>
      <c r="AB98" s="54"/>
      <c r="AC98" s="54"/>
      <c r="AD98" s="54"/>
      <c r="AE98" s="54"/>
      <c r="AF98" s="54"/>
      <c r="AG98" s="54"/>
    </row>
    <row r="99" spans="1:33" x14ac:dyDescent="0.2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54"/>
      <c r="P99" s="54"/>
      <c r="Q99" s="54"/>
      <c r="R99" s="54"/>
      <c r="S99" s="54"/>
      <c r="T99" s="54"/>
      <c r="U99" s="54"/>
      <c r="V99" s="54"/>
      <c r="W99" s="54"/>
      <c r="X99" s="54"/>
      <c r="Y99" s="54"/>
      <c r="Z99" s="54"/>
      <c r="AA99" s="54"/>
      <c r="AB99" s="54"/>
      <c r="AC99" s="54"/>
      <c r="AD99" s="54"/>
      <c r="AE99" s="54"/>
      <c r="AF99" s="54"/>
      <c r="AG99" s="54"/>
    </row>
    <row r="100" spans="1:33" x14ac:dyDescent="0.2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54"/>
      <c r="P100" s="54"/>
      <c r="Q100" s="54"/>
      <c r="R100" s="54"/>
      <c r="S100" s="54"/>
      <c r="T100" s="54"/>
      <c r="U100" s="54"/>
      <c r="V100" s="54"/>
      <c r="W100" s="54"/>
      <c r="X100" s="54"/>
      <c r="Y100" s="54"/>
      <c r="Z100" s="54"/>
      <c r="AA100" s="54"/>
      <c r="AB100" s="54"/>
      <c r="AC100" s="54"/>
      <c r="AD100" s="54"/>
      <c r="AE100" s="54"/>
      <c r="AF100" s="54"/>
      <c r="AG100" s="54"/>
    </row>
    <row r="101" spans="1:33" x14ac:dyDescent="0.2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54"/>
      <c r="P101" s="54"/>
      <c r="Q101" s="54"/>
      <c r="R101" s="54"/>
      <c r="S101" s="54"/>
      <c r="T101" s="54"/>
      <c r="U101" s="54"/>
      <c r="V101" s="54"/>
      <c r="W101" s="54"/>
      <c r="X101" s="54"/>
      <c r="Y101" s="54"/>
      <c r="Z101" s="54"/>
      <c r="AA101" s="54"/>
      <c r="AB101" s="54"/>
      <c r="AC101" s="54"/>
      <c r="AD101" s="54"/>
      <c r="AE101" s="54"/>
      <c r="AF101" s="54"/>
      <c r="AG101" s="54"/>
    </row>
    <row r="102" spans="1:33" x14ac:dyDescent="0.2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54"/>
      <c r="P102" s="54"/>
      <c r="Q102" s="54"/>
      <c r="R102" s="54"/>
      <c r="S102" s="54"/>
      <c r="T102" s="54"/>
      <c r="U102" s="54"/>
      <c r="V102" s="54"/>
      <c r="W102" s="54"/>
      <c r="X102" s="54"/>
      <c r="Y102" s="54"/>
      <c r="Z102" s="54"/>
      <c r="AA102" s="54"/>
      <c r="AB102" s="54"/>
      <c r="AC102" s="54"/>
      <c r="AD102" s="54"/>
      <c r="AE102" s="54"/>
      <c r="AF102" s="54"/>
      <c r="AG102" s="54"/>
    </row>
    <row r="103" spans="1:33"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54"/>
      <c r="P103" s="54"/>
      <c r="Q103" s="54"/>
      <c r="R103" s="54"/>
      <c r="S103" s="54"/>
      <c r="T103" s="54"/>
      <c r="U103" s="54"/>
      <c r="V103" s="54"/>
      <c r="W103" s="54"/>
      <c r="X103" s="54"/>
      <c r="Y103" s="54"/>
      <c r="Z103" s="54"/>
      <c r="AA103" s="54"/>
      <c r="AB103" s="54"/>
      <c r="AC103" s="54"/>
      <c r="AD103" s="54"/>
      <c r="AE103" s="54"/>
      <c r="AF103" s="54"/>
      <c r="AG103" s="54"/>
    </row>
    <row r="104" spans="1:33"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54"/>
      <c r="P104" s="54"/>
      <c r="Q104" s="54"/>
      <c r="R104" s="54"/>
      <c r="S104" s="54"/>
      <c r="T104" s="54"/>
      <c r="U104" s="54"/>
      <c r="V104" s="54"/>
      <c r="W104" s="54"/>
      <c r="X104" s="54"/>
      <c r="Y104" s="54"/>
      <c r="Z104" s="54"/>
      <c r="AA104" s="54"/>
      <c r="AB104" s="54"/>
      <c r="AC104" s="54"/>
      <c r="AD104" s="54"/>
      <c r="AE104" s="54"/>
      <c r="AF104" s="54"/>
      <c r="AG104" s="54"/>
    </row>
    <row r="105" spans="1:33"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54"/>
      <c r="P105" s="54"/>
      <c r="Q105" s="54"/>
      <c r="R105" s="54"/>
      <c r="S105" s="54"/>
      <c r="T105" s="54"/>
      <c r="U105" s="54"/>
      <c r="V105" s="54"/>
      <c r="W105" s="54"/>
      <c r="X105" s="54"/>
      <c r="Y105" s="54"/>
      <c r="Z105" s="54"/>
      <c r="AA105" s="54"/>
      <c r="AB105" s="54"/>
      <c r="AC105" s="54"/>
      <c r="AD105" s="54"/>
      <c r="AE105" s="54"/>
      <c r="AF105" s="54"/>
      <c r="AG105" s="54"/>
    </row>
    <row r="106" spans="1:33"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54"/>
      <c r="P106" s="54"/>
      <c r="Q106" s="54"/>
      <c r="R106" s="54"/>
      <c r="S106" s="54"/>
      <c r="T106" s="54"/>
      <c r="U106" s="54"/>
      <c r="V106" s="54"/>
      <c r="W106" s="54"/>
      <c r="X106" s="54"/>
      <c r="Y106" s="54"/>
      <c r="Z106" s="54"/>
      <c r="AA106" s="54"/>
      <c r="AB106" s="54"/>
      <c r="AC106" s="54"/>
      <c r="AD106" s="54"/>
      <c r="AE106" s="54"/>
      <c r="AF106" s="54"/>
      <c r="AG106" s="54"/>
    </row>
    <row r="107" spans="1:33"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54"/>
      <c r="P107" s="54"/>
      <c r="Q107" s="54"/>
      <c r="R107" s="54"/>
      <c r="S107" s="54"/>
      <c r="T107" s="54"/>
      <c r="U107" s="54"/>
      <c r="V107" s="54"/>
      <c r="W107" s="54"/>
      <c r="X107" s="54"/>
      <c r="Y107" s="54"/>
      <c r="Z107" s="54"/>
      <c r="AA107" s="54"/>
      <c r="AB107" s="54"/>
      <c r="AC107" s="54"/>
      <c r="AD107" s="54"/>
      <c r="AE107" s="54"/>
      <c r="AF107" s="54"/>
      <c r="AG107" s="54"/>
    </row>
    <row r="108" spans="1:33"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54"/>
      <c r="P108" s="54"/>
      <c r="Q108" s="54"/>
      <c r="R108" s="54"/>
      <c r="S108" s="54"/>
      <c r="T108" s="54"/>
      <c r="U108" s="54"/>
      <c r="V108" s="54"/>
      <c r="W108" s="54"/>
      <c r="X108" s="54"/>
      <c r="Y108" s="54"/>
      <c r="Z108" s="54"/>
      <c r="AA108" s="54"/>
      <c r="AB108" s="54"/>
      <c r="AC108" s="54"/>
      <c r="AD108" s="54"/>
      <c r="AE108" s="54"/>
      <c r="AF108" s="54"/>
      <c r="AG108" s="54"/>
    </row>
    <row r="109" spans="1:33"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54"/>
      <c r="P109" s="54"/>
      <c r="Q109" s="54"/>
      <c r="R109" s="54"/>
      <c r="S109" s="54"/>
      <c r="T109" s="54"/>
      <c r="U109" s="54"/>
      <c r="V109" s="54"/>
      <c r="W109" s="54"/>
      <c r="X109" s="54"/>
      <c r="Y109" s="54"/>
      <c r="Z109" s="54"/>
      <c r="AA109" s="54"/>
      <c r="AB109" s="54"/>
      <c r="AC109" s="54"/>
      <c r="AD109" s="54"/>
      <c r="AE109" s="54"/>
      <c r="AF109" s="54"/>
      <c r="AG109" s="54"/>
    </row>
    <row r="110" spans="1:33"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54"/>
      <c r="P110" s="54"/>
      <c r="Q110" s="54"/>
      <c r="R110" s="54"/>
      <c r="S110" s="54"/>
      <c r="T110" s="54"/>
      <c r="U110" s="54"/>
      <c r="V110" s="54"/>
      <c r="W110" s="54"/>
      <c r="X110" s="54"/>
      <c r="Y110" s="54"/>
      <c r="Z110" s="54"/>
      <c r="AA110" s="54"/>
      <c r="AB110" s="54"/>
      <c r="AC110" s="54"/>
      <c r="AD110" s="54"/>
      <c r="AE110" s="54"/>
      <c r="AF110" s="54"/>
      <c r="AG110" s="54"/>
    </row>
    <row r="111" spans="1:33"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54"/>
      <c r="P111" s="54"/>
      <c r="Q111" s="54"/>
      <c r="R111" s="54"/>
      <c r="S111" s="54"/>
      <c r="T111" s="54"/>
      <c r="U111" s="54"/>
      <c r="V111" s="54"/>
      <c r="W111" s="54"/>
      <c r="X111" s="54"/>
      <c r="Y111" s="54"/>
      <c r="Z111" s="54"/>
      <c r="AA111" s="54"/>
      <c r="AB111" s="54"/>
      <c r="AC111" s="54"/>
      <c r="AD111" s="54"/>
      <c r="AE111" s="54"/>
      <c r="AF111" s="54"/>
      <c r="AG111" s="54"/>
    </row>
    <row r="112" spans="1:33"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54"/>
      <c r="P112" s="54"/>
      <c r="Q112" s="54"/>
      <c r="R112" s="54"/>
      <c r="S112" s="54"/>
      <c r="T112" s="54"/>
      <c r="U112" s="54"/>
      <c r="V112" s="54"/>
      <c r="W112" s="54"/>
      <c r="X112" s="54"/>
      <c r="Y112" s="54"/>
      <c r="Z112" s="54"/>
      <c r="AA112" s="54"/>
      <c r="AB112" s="54"/>
      <c r="AC112" s="54"/>
      <c r="AD112" s="54"/>
      <c r="AE112" s="54"/>
      <c r="AF112" s="54"/>
      <c r="AG112" s="5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54"/>
      <c r="P113" s="54"/>
      <c r="Q113" s="54"/>
      <c r="R113" s="54"/>
      <c r="S113" s="54"/>
      <c r="T113" s="54"/>
      <c r="U113" s="54"/>
      <c r="V113" s="54"/>
      <c r="W113" s="54"/>
      <c r="X113" s="54"/>
      <c r="Y113" s="54"/>
      <c r="Z113" s="54"/>
      <c r="AA113" s="54"/>
      <c r="AB113" s="54"/>
      <c r="AC113" s="54"/>
      <c r="AD113" s="54"/>
      <c r="AE113" s="54"/>
      <c r="AF113" s="54"/>
      <c r="AG113" s="5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54"/>
      <c r="P114" s="54"/>
      <c r="Q114" s="54"/>
      <c r="R114" s="54"/>
      <c r="S114" s="54"/>
      <c r="T114" s="54"/>
      <c r="U114" s="54"/>
      <c r="V114" s="54"/>
      <c r="W114" s="54"/>
      <c r="X114" s="54"/>
      <c r="Y114" s="54"/>
      <c r="Z114" s="54"/>
      <c r="AA114" s="54"/>
      <c r="AB114" s="54"/>
      <c r="AC114" s="54"/>
      <c r="AD114" s="54"/>
      <c r="AE114" s="54"/>
      <c r="AF114" s="54"/>
      <c r="AG114" s="5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54"/>
      <c r="P115" s="54"/>
      <c r="Q115" s="54"/>
      <c r="R115" s="54"/>
      <c r="S115" s="54"/>
      <c r="T115" s="54"/>
      <c r="U115" s="54"/>
      <c r="V115" s="54"/>
      <c r="W115" s="54"/>
      <c r="X115" s="54"/>
      <c r="Y115" s="54"/>
      <c r="Z115" s="54"/>
      <c r="AA115" s="54"/>
      <c r="AB115" s="54"/>
      <c r="AC115" s="54"/>
      <c r="AD115" s="54"/>
      <c r="AE115" s="54"/>
      <c r="AF115" s="54"/>
      <c r="AG115" s="5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54"/>
      <c r="P116" s="54"/>
      <c r="Q116" s="54"/>
      <c r="R116" s="54"/>
      <c r="S116" s="54"/>
      <c r="T116" s="54"/>
      <c r="U116" s="54"/>
      <c r="V116" s="54"/>
      <c r="W116" s="54"/>
      <c r="X116" s="54"/>
      <c r="Y116" s="54"/>
      <c r="Z116" s="54"/>
      <c r="AA116" s="54"/>
      <c r="AB116" s="54"/>
      <c r="AC116" s="54"/>
      <c r="AD116" s="54"/>
      <c r="AE116" s="54"/>
      <c r="AF116" s="54"/>
      <c r="AG116" s="5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54"/>
      <c r="P117" s="54"/>
      <c r="Q117" s="54"/>
      <c r="R117" s="54"/>
      <c r="S117" s="54"/>
      <c r="T117" s="54"/>
      <c r="U117" s="54"/>
      <c r="V117" s="54"/>
      <c r="W117" s="54"/>
      <c r="X117" s="54"/>
      <c r="Y117" s="54"/>
      <c r="Z117" s="54"/>
      <c r="AA117" s="54"/>
      <c r="AB117" s="54"/>
      <c r="AC117" s="54"/>
      <c r="AD117" s="54"/>
      <c r="AE117" s="54"/>
      <c r="AF117" s="54"/>
      <c r="AG117" s="5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54"/>
      <c r="P118" s="54"/>
      <c r="Q118" s="54"/>
      <c r="R118" s="54"/>
      <c r="S118" s="54"/>
      <c r="T118" s="54"/>
      <c r="U118" s="54"/>
      <c r="V118" s="54"/>
      <c r="W118" s="54"/>
      <c r="X118" s="54"/>
      <c r="Y118" s="54"/>
      <c r="Z118" s="54"/>
      <c r="AA118" s="54"/>
      <c r="AB118" s="54"/>
      <c r="AC118" s="54"/>
      <c r="AD118" s="54"/>
      <c r="AE118" s="54"/>
      <c r="AF118" s="54"/>
      <c r="AG118" s="5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54"/>
      <c r="P119" s="54"/>
      <c r="Q119" s="54"/>
      <c r="R119" s="54"/>
      <c r="S119" s="54"/>
      <c r="T119" s="54"/>
      <c r="U119" s="54"/>
      <c r="V119" s="54"/>
      <c r="W119" s="54"/>
      <c r="X119" s="54"/>
      <c r="Y119" s="54"/>
      <c r="Z119" s="54"/>
      <c r="AA119" s="54"/>
      <c r="AB119" s="54"/>
      <c r="AC119" s="54"/>
      <c r="AD119" s="54"/>
      <c r="AE119" s="54"/>
      <c r="AF119" s="54"/>
      <c r="AG119" s="5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54"/>
      <c r="P120" s="54"/>
      <c r="Q120" s="54"/>
      <c r="R120" s="54"/>
      <c r="S120" s="54"/>
      <c r="T120" s="54"/>
      <c r="U120" s="54"/>
      <c r="V120" s="54"/>
      <c r="W120" s="54"/>
      <c r="X120" s="54"/>
      <c r="Y120" s="54"/>
      <c r="Z120" s="54"/>
      <c r="AA120" s="54"/>
      <c r="AB120" s="54"/>
      <c r="AC120" s="54"/>
      <c r="AD120" s="54"/>
      <c r="AE120" s="54"/>
      <c r="AF120" s="54"/>
      <c r="AG120" s="5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54"/>
      <c r="P121" s="54"/>
      <c r="Q121" s="54"/>
      <c r="R121" s="54"/>
      <c r="S121" s="54"/>
      <c r="T121" s="54"/>
      <c r="U121" s="54"/>
      <c r="V121" s="54"/>
      <c r="W121" s="54"/>
      <c r="X121" s="54"/>
      <c r="Y121" s="54"/>
      <c r="Z121" s="54"/>
      <c r="AA121" s="54"/>
      <c r="AB121" s="54"/>
      <c r="AC121" s="54"/>
      <c r="AD121" s="54"/>
      <c r="AE121" s="54"/>
      <c r="AF121" s="54"/>
      <c r="AG121" s="5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54"/>
      <c r="P122" s="54"/>
      <c r="Q122" s="54"/>
      <c r="R122" s="54"/>
      <c r="S122" s="54"/>
      <c r="T122" s="54"/>
      <c r="U122" s="54"/>
      <c r="V122" s="54"/>
      <c r="W122" s="54"/>
      <c r="X122" s="54"/>
      <c r="Y122" s="54"/>
      <c r="Z122" s="54"/>
      <c r="AA122" s="54"/>
      <c r="AB122" s="54"/>
      <c r="AC122" s="54"/>
      <c r="AD122" s="54"/>
      <c r="AE122" s="54"/>
      <c r="AF122" s="54"/>
      <c r="AG122" s="5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54"/>
      <c r="P123" s="54"/>
      <c r="Q123" s="54"/>
      <c r="R123" s="54"/>
      <c r="S123" s="54"/>
      <c r="T123" s="54"/>
      <c r="U123" s="54"/>
      <c r="V123" s="54"/>
      <c r="W123" s="54"/>
      <c r="X123" s="54"/>
      <c r="Y123" s="54"/>
      <c r="Z123" s="54"/>
      <c r="AA123" s="54"/>
      <c r="AB123" s="54"/>
      <c r="AC123" s="54"/>
      <c r="AD123" s="54"/>
      <c r="AE123" s="54"/>
      <c r="AF123" s="54"/>
      <c r="AG123" s="5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54"/>
      <c r="P124" s="54"/>
      <c r="Q124" s="54"/>
      <c r="R124" s="54"/>
      <c r="S124" s="54"/>
      <c r="T124" s="54"/>
      <c r="U124" s="54"/>
      <c r="V124" s="54"/>
      <c r="W124" s="54"/>
      <c r="X124" s="54"/>
      <c r="Y124" s="54"/>
      <c r="Z124" s="54"/>
      <c r="AA124" s="54"/>
      <c r="AB124" s="54"/>
      <c r="AC124" s="54"/>
      <c r="AD124" s="54"/>
      <c r="AE124" s="54"/>
      <c r="AF124" s="54"/>
      <c r="AG124" s="5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54"/>
      <c r="P125" s="54"/>
      <c r="Q125" s="54"/>
      <c r="R125" s="54"/>
      <c r="S125" s="54"/>
      <c r="T125" s="54"/>
      <c r="U125" s="54"/>
      <c r="V125" s="54"/>
      <c r="W125" s="54"/>
      <c r="X125" s="54"/>
      <c r="Y125" s="54"/>
      <c r="Z125" s="54"/>
      <c r="AA125" s="54"/>
      <c r="AB125" s="54"/>
      <c r="AC125" s="54"/>
      <c r="AD125" s="54"/>
      <c r="AE125" s="54"/>
      <c r="AF125" s="54"/>
      <c r="AG125" s="5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54"/>
      <c r="P126" s="54"/>
      <c r="Q126" s="54"/>
      <c r="R126" s="54"/>
      <c r="S126" s="54"/>
      <c r="T126" s="54"/>
      <c r="U126" s="54"/>
      <c r="V126" s="54"/>
      <c r="W126" s="54"/>
      <c r="X126" s="54"/>
      <c r="Y126" s="54"/>
      <c r="Z126" s="54"/>
      <c r="AA126" s="54"/>
      <c r="AB126" s="54"/>
      <c r="AC126" s="54"/>
      <c r="AD126" s="54"/>
      <c r="AE126" s="54"/>
      <c r="AF126" s="54"/>
      <c r="AG126" s="5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54"/>
      <c r="P127" s="54"/>
      <c r="Q127" s="54"/>
      <c r="R127" s="54"/>
      <c r="S127" s="54"/>
      <c r="T127" s="54"/>
      <c r="U127" s="54"/>
      <c r="V127" s="54"/>
      <c r="W127" s="54"/>
      <c r="X127" s="54"/>
      <c r="Y127" s="54"/>
      <c r="Z127" s="54"/>
      <c r="AA127" s="54"/>
      <c r="AB127" s="54"/>
      <c r="AC127" s="54"/>
      <c r="AD127" s="54"/>
      <c r="AE127" s="54"/>
      <c r="AF127" s="54"/>
      <c r="AG127" s="5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54"/>
      <c r="P128" s="54"/>
      <c r="Q128" s="54"/>
      <c r="R128" s="54"/>
      <c r="S128" s="54"/>
      <c r="T128" s="54"/>
      <c r="U128" s="54"/>
      <c r="V128" s="54"/>
      <c r="W128" s="54"/>
      <c r="X128" s="54"/>
      <c r="Y128" s="54"/>
      <c r="Z128" s="54"/>
      <c r="AA128" s="54"/>
      <c r="AB128" s="54"/>
      <c r="AC128" s="54"/>
      <c r="AD128" s="54"/>
      <c r="AE128" s="54"/>
      <c r="AF128" s="54"/>
      <c r="AG128" s="5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54"/>
      <c r="P129" s="54"/>
      <c r="Q129" s="54"/>
      <c r="R129" s="54"/>
      <c r="S129" s="54"/>
      <c r="T129" s="54"/>
      <c r="U129" s="54"/>
      <c r="V129" s="54"/>
      <c r="W129" s="54"/>
      <c r="X129" s="54"/>
      <c r="Y129" s="54"/>
      <c r="Z129" s="54"/>
      <c r="AA129" s="54"/>
      <c r="AB129" s="54"/>
      <c r="AC129" s="54"/>
      <c r="AD129" s="54"/>
      <c r="AE129" s="54"/>
      <c r="AF129" s="54"/>
      <c r="AG129" s="5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54"/>
      <c r="P130" s="54"/>
      <c r="Q130" s="54"/>
      <c r="R130" s="54"/>
      <c r="S130" s="54"/>
      <c r="T130" s="54"/>
      <c r="U130" s="54"/>
      <c r="V130" s="54"/>
      <c r="W130" s="54"/>
      <c r="X130" s="54"/>
      <c r="Y130" s="54"/>
      <c r="Z130" s="54"/>
      <c r="AA130" s="54"/>
      <c r="AB130" s="54"/>
      <c r="AC130" s="54"/>
      <c r="AD130" s="54"/>
      <c r="AE130" s="54"/>
      <c r="AF130" s="54"/>
      <c r="AG130" s="5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54"/>
      <c r="P131" s="54"/>
      <c r="Q131" s="54"/>
      <c r="R131" s="54"/>
      <c r="S131" s="54"/>
      <c r="T131" s="54"/>
      <c r="U131" s="54"/>
      <c r="V131" s="54"/>
      <c r="W131" s="54"/>
      <c r="X131" s="54"/>
      <c r="Y131" s="54"/>
      <c r="Z131" s="54"/>
      <c r="AA131" s="54"/>
      <c r="AB131" s="54"/>
      <c r="AC131" s="54"/>
      <c r="AD131" s="54"/>
      <c r="AE131" s="54"/>
      <c r="AF131" s="54"/>
      <c r="AG131" s="5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54"/>
      <c r="P132" s="54"/>
      <c r="Q132" s="54"/>
      <c r="R132" s="54"/>
      <c r="S132" s="54"/>
      <c r="T132" s="54"/>
      <c r="U132" s="54"/>
      <c r="V132" s="54"/>
      <c r="W132" s="54"/>
      <c r="X132" s="54"/>
      <c r="Y132" s="54"/>
      <c r="Z132" s="54"/>
      <c r="AA132" s="54"/>
      <c r="AB132" s="54"/>
      <c r="AC132" s="54"/>
      <c r="AD132" s="54"/>
      <c r="AE132" s="54"/>
      <c r="AF132" s="54"/>
      <c r="AG132" s="5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54"/>
      <c r="P133" s="54"/>
      <c r="Q133" s="54"/>
      <c r="R133" s="54"/>
      <c r="S133" s="54"/>
      <c r="T133" s="54"/>
      <c r="U133" s="54"/>
      <c r="V133" s="54"/>
      <c r="W133" s="54"/>
      <c r="X133" s="54"/>
      <c r="Y133" s="54"/>
      <c r="Z133" s="54"/>
      <c r="AA133" s="54"/>
      <c r="AB133" s="54"/>
      <c r="AC133" s="54"/>
      <c r="AD133" s="54"/>
      <c r="AE133" s="54"/>
      <c r="AF133" s="54"/>
      <c r="AG133" s="5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54"/>
      <c r="P134" s="54"/>
      <c r="Q134" s="54"/>
      <c r="R134" s="54"/>
      <c r="S134" s="54"/>
      <c r="T134" s="54"/>
      <c r="U134" s="54"/>
      <c r="V134" s="54"/>
      <c r="W134" s="54"/>
      <c r="X134" s="54"/>
      <c r="Y134" s="54"/>
      <c r="Z134" s="54"/>
      <c r="AA134" s="54"/>
      <c r="AB134" s="54"/>
      <c r="AC134" s="54"/>
      <c r="AD134" s="54"/>
      <c r="AE134" s="54"/>
      <c r="AF134" s="54"/>
      <c r="AG134" s="5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54"/>
      <c r="P135" s="54"/>
      <c r="Q135" s="54"/>
      <c r="R135" s="54"/>
      <c r="S135" s="54"/>
      <c r="T135" s="54"/>
      <c r="U135" s="54"/>
      <c r="V135" s="54"/>
      <c r="W135" s="54"/>
      <c r="X135" s="54"/>
      <c r="Y135" s="54"/>
      <c r="Z135" s="54"/>
      <c r="AA135" s="54"/>
      <c r="AB135" s="54"/>
      <c r="AC135" s="54"/>
      <c r="AD135" s="54"/>
      <c r="AE135" s="54"/>
      <c r="AF135" s="54"/>
      <c r="AG135" s="5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54"/>
      <c r="P136" s="54"/>
      <c r="Q136" s="54"/>
      <c r="R136" s="54"/>
      <c r="S136" s="54"/>
      <c r="T136" s="54"/>
      <c r="U136" s="54"/>
      <c r="V136" s="54"/>
      <c r="W136" s="54"/>
      <c r="X136" s="54"/>
      <c r="Y136" s="54"/>
      <c r="Z136" s="54"/>
      <c r="AA136" s="54"/>
      <c r="AB136" s="54"/>
      <c r="AC136" s="54"/>
      <c r="AD136" s="54"/>
      <c r="AE136" s="54"/>
      <c r="AF136" s="54"/>
      <c r="AG136" s="5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54"/>
      <c r="P137" s="54"/>
      <c r="Q137" s="54"/>
      <c r="R137" s="54"/>
      <c r="S137" s="54"/>
      <c r="T137" s="54"/>
      <c r="U137" s="54"/>
      <c r="V137" s="54"/>
      <c r="W137" s="54"/>
      <c r="X137" s="54"/>
      <c r="Y137" s="54"/>
      <c r="Z137" s="54"/>
      <c r="AA137" s="54"/>
      <c r="AB137" s="54"/>
      <c r="AC137" s="54"/>
      <c r="AD137" s="54"/>
      <c r="AE137" s="54"/>
      <c r="AF137" s="54"/>
      <c r="AG137" s="5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54"/>
      <c r="P138" s="54"/>
      <c r="Q138" s="54"/>
      <c r="R138" s="54"/>
      <c r="S138" s="54"/>
      <c r="T138" s="54"/>
      <c r="U138" s="54"/>
      <c r="V138" s="54"/>
      <c r="W138" s="54"/>
      <c r="X138" s="54"/>
      <c r="Y138" s="54"/>
      <c r="Z138" s="54"/>
      <c r="AA138" s="54"/>
      <c r="AB138" s="54"/>
      <c r="AC138" s="54"/>
      <c r="AD138" s="54"/>
      <c r="AE138" s="54"/>
      <c r="AF138" s="54"/>
      <c r="AG138" s="5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54"/>
      <c r="P139" s="54"/>
      <c r="Q139" s="54"/>
      <c r="R139" s="54"/>
      <c r="S139" s="54"/>
      <c r="T139" s="54"/>
      <c r="U139" s="54"/>
      <c r="V139" s="54"/>
      <c r="W139" s="54"/>
      <c r="X139" s="54"/>
      <c r="Y139" s="54"/>
      <c r="Z139" s="54"/>
      <c r="AA139" s="54"/>
      <c r="AB139" s="54"/>
      <c r="AC139" s="54"/>
      <c r="AD139" s="54"/>
      <c r="AE139" s="54"/>
      <c r="AF139" s="54"/>
      <c r="AG139" s="5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54"/>
      <c r="P140" s="54"/>
      <c r="Q140" s="54"/>
      <c r="R140" s="54"/>
      <c r="S140" s="54"/>
      <c r="T140" s="54"/>
      <c r="U140" s="54"/>
      <c r="V140" s="54"/>
      <c r="W140" s="54"/>
      <c r="X140" s="54"/>
      <c r="Y140" s="54"/>
      <c r="Z140" s="54"/>
      <c r="AA140" s="54"/>
      <c r="AB140" s="54"/>
      <c r="AC140" s="54"/>
      <c r="AD140" s="54"/>
      <c r="AE140" s="54"/>
      <c r="AF140" s="54"/>
      <c r="AG140" s="5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54"/>
      <c r="P141" s="54"/>
      <c r="Q141" s="54"/>
      <c r="R141" s="54"/>
      <c r="S141" s="54"/>
      <c r="T141" s="54"/>
      <c r="U141" s="54"/>
      <c r="V141" s="54"/>
      <c r="W141" s="54"/>
      <c r="X141" s="54"/>
      <c r="Y141" s="54"/>
      <c r="Z141" s="54"/>
      <c r="AA141" s="54"/>
      <c r="AB141" s="54"/>
      <c r="AC141" s="54"/>
      <c r="AD141" s="54"/>
      <c r="AE141" s="54"/>
      <c r="AF141" s="54"/>
      <c r="AG141" s="5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54"/>
      <c r="P142" s="54"/>
      <c r="Q142" s="54"/>
      <c r="R142" s="54"/>
      <c r="S142" s="54"/>
      <c r="T142" s="54"/>
      <c r="U142" s="54"/>
      <c r="V142" s="54"/>
      <c r="W142" s="54"/>
      <c r="X142" s="54"/>
      <c r="Y142" s="54"/>
      <c r="Z142" s="54"/>
      <c r="AA142" s="54"/>
      <c r="AB142" s="54"/>
      <c r="AC142" s="54"/>
      <c r="AD142" s="54"/>
      <c r="AE142" s="54"/>
      <c r="AF142" s="54"/>
      <c r="AG142" s="5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54"/>
      <c r="P143" s="54"/>
      <c r="Q143" s="54"/>
      <c r="R143" s="54"/>
      <c r="S143" s="54"/>
      <c r="T143" s="54"/>
      <c r="U143" s="54"/>
      <c r="V143" s="54"/>
      <c r="W143" s="54"/>
      <c r="X143" s="54"/>
      <c r="Y143" s="54"/>
      <c r="Z143" s="54"/>
      <c r="AA143" s="54"/>
      <c r="AB143" s="54"/>
      <c r="AC143" s="54"/>
      <c r="AD143" s="54"/>
      <c r="AE143" s="54"/>
      <c r="AF143" s="54"/>
      <c r="AG143" s="5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54"/>
      <c r="P144" s="54"/>
      <c r="Q144" s="54"/>
      <c r="R144" s="54"/>
      <c r="S144" s="54"/>
      <c r="T144" s="54"/>
      <c r="U144" s="54"/>
      <c r="V144" s="54"/>
      <c r="W144" s="54"/>
      <c r="X144" s="54"/>
      <c r="Y144" s="54"/>
      <c r="Z144" s="54"/>
      <c r="AA144" s="54"/>
      <c r="AB144" s="54"/>
      <c r="AC144" s="54"/>
      <c r="AD144" s="54"/>
      <c r="AE144" s="54"/>
      <c r="AF144" s="54"/>
      <c r="AG144" s="5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54"/>
      <c r="P145" s="54"/>
      <c r="Q145" s="54"/>
      <c r="R145" s="54"/>
      <c r="S145" s="54"/>
      <c r="T145" s="54"/>
      <c r="U145" s="54"/>
      <c r="V145" s="54"/>
      <c r="W145" s="54"/>
      <c r="X145" s="54"/>
      <c r="Y145" s="54"/>
      <c r="Z145" s="54"/>
      <c r="AA145" s="54"/>
      <c r="AB145" s="54"/>
      <c r="AC145" s="54"/>
      <c r="AD145" s="54"/>
      <c r="AE145" s="54"/>
      <c r="AF145" s="54"/>
      <c r="AG145" s="5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54"/>
      <c r="P146" s="54"/>
      <c r="Q146" s="54"/>
      <c r="R146" s="54"/>
      <c r="S146" s="54"/>
      <c r="T146" s="54"/>
      <c r="U146" s="54"/>
      <c r="V146" s="54"/>
      <c r="W146" s="54"/>
      <c r="X146" s="54"/>
      <c r="Y146" s="54"/>
      <c r="Z146" s="54"/>
      <c r="AA146" s="54"/>
      <c r="AB146" s="54"/>
      <c r="AC146" s="54"/>
      <c r="AD146" s="54"/>
      <c r="AE146" s="54"/>
      <c r="AF146" s="54"/>
      <c r="AG146" s="5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54"/>
      <c r="P147" s="54"/>
      <c r="Q147" s="54"/>
      <c r="R147" s="54"/>
      <c r="S147" s="54"/>
      <c r="T147" s="54"/>
      <c r="U147" s="54"/>
      <c r="V147" s="54"/>
      <c r="W147" s="54"/>
      <c r="X147" s="54"/>
      <c r="Y147" s="54"/>
      <c r="Z147" s="54"/>
      <c r="AA147" s="54"/>
      <c r="AB147" s="54"/>
      <c r="AC147" s="54"/>
      <c r="AD147" s="54"/>
      <c r="AE147" s="54"/>
      <c r="AF147" s="54"/>
      <c r="AG147" s="5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54"/>
      <c r="P148" s="54"/>
      <c r="Q148" s="54"/>
      <c r="R148" s="54"/>
      <c r="S148" s="54"/>
      <c r="T148" s="54"/>
      <c r="U148" s="54"/>
      <c r="V148" s="54"/>
      <c r="W148" s="54"/>
      <c r="X148" s="54"/>
      <c r="Y148" s="54"/>
      <c r="Z148" s="54"/>
      <c r="AA148" s="54"/>
      <c r="AB148" s="54"/>
      <c r="AC148" s="54"/>
      <c r="AD148" s="54"/>
      <c r="AE148" s="54"/>
      <c r="AF148" s="54"/>
      <c r="AG148" s="5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54"/>
      <c r="P149" s="54"/>
      <c r="Q149" s="54"/>
      <c r="R149" s="54"/>
      <c r="S149" s="54"/>
      <c r="T149" s="54"/>
      <c r="U149" s="54"/>
      <c r="V149" s="54"/>
      <c r="W149" s="54"/>
      <c r="X149" s="54"/>
      <c r="Y149" s="54"/>
      <c r="Z149" s="54"/>
      <c r="AA149" s="54"/>
      <c r="AB149" s="54"/>
      <c r="AC149" s="54"/>
      <c r="AD149" s="54"/>
      <c r="AE149" s="54"/>
      <c r="AF149" s="54"/>
      <c r="AG149" s="5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54"/>
      <c r="P150" s="54"/>
      <c r="Q150" s="54"/>
      <c r="R150" s="54"/>
      <c r="S150" s="54"/>
      <c r="T150" s="54"/>
      <c r="U150" s="54"/>
      <c r="V150" s="54"/>
      <c r="W150" s="54"/>
      <c r="X150" s="54"/>
      <c r="Y150" s="54"/>
      <c r="Z150" s="54"/>
      <c r="AA150" s="54"/>
      <c r="AB150" s="54"/>
      <c r="AC150" s="54"/>
      <c r="AD150" s="54"/>
      <c r="AE150" s="54"/>
      <c r="AF150" s="54"/>
      <c r="AG150" s="5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54"/>
      <c r="P151" s="54"/>
      <c r="Q151" s="54"/>
      <c r="R151" s="54"/>
      <c r="S151" s="54"/>
      <c r="T151" s="54"/>
      <c r="U151" s="54"/>
      <c r="V151" s="54"/>
      <c r="W151" s="54"/>
      <c r="X151" s="54"/>
      <c r="Y151" s="54"/>
      <c r="Z151" s="54"/>
      <c r="AA151" s="54"/>
      <c r="AB151" s="54"/>
      <c r="AC151" s="54"/>
      <c r="AD151" s="54"/>
      <c r="AE151" s="54"/>
      <c r="AF151" s="54"/>
      <c r="AG151" s="5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54"/>
      <c r="P152" s="54"/>
      <c r="Q152" s="54"/>
      <c r="R152" s="54"/>
      <c r="S152" s="54"/>
      <c r="T152" s="54"/>
      <c r="U152" s="54"/>
      <c r="V152" s="54"/>
      <c r="W152" s="54"/>
      <c r="X152" s="54"/>
      <c r="Y152" s="54"/>
      <c r="Z152" s="54"/>
      <c r="AA152" s="54"/>
      <c r="AB152" s="54"/>
      <c r="AC152" s="54"/>
      <c r="AD152" s="54"/>
      <c r="AE152" s="54"/>
      <c r="AF152" s="54"/>
      <c r="AG152" s="5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54"/>
      <c r="P153" s="54"/>
      <c r="Q153" s="54"/>
      <c r="R153" s="54"/>
      <c r="S153" s="54"/>
      <c r="T153" s="54"/>
      <c r="U153" s="54"/>
      <c r="V153" s="54"/>
      <c r="W153" s="54"/>
      <c r="X153" s="54"/>
      <c r="Y153" s="54"/>
      <c r="Z153" s="54"/>
      <c r="AA153" s="54"/>
      <c r="AB153" s="54"/>
      <c r="AC153" s="54"/>
      <c r="AD153" s="54"/>
      <c r="AE153" s="54"/>
      <c r="AF153" s="54"/>
      <c r="AG153" s="5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54"/>
      <c r="P154" s="54"/>
      <c r="Q154" s="54"/>
      <c r="R154" s="54"/>
      <c r="S154" s="54"/>
      <c r="T154" s="54"/>
      <c r="U154" s="54"/>
      <c r="V154" s="54"/>
      <c r="W154" s="54"/>
      <c r="X154" s="54"/>
      <c r="Y154" s="54"/>
      <c r="Z154" s="54"/>
      <c r="AA154" s="54"/>
      <c r="AB154" s="54"/>
      <c r="AC154" s="54"/>
      <c r="AD154" s="54"/>
      <c r="AE154" s="54"/>
      <c r="AF154" s="54"/>
      <c r="AG154" s="5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54"/>
      <c r="P155" s="54"/>
      <c r="Q155" s="54"/>
      <c r="R155" s="54"/>
      <c r="S155" s="54"/>
      <c r="T155" s="54"/>
      <c r="U155" s="54"/>
      <c r="V155" s="54"/>
      <c r="W155" s="54"/>
      <c r="X155" s="54"/>
      <c r="Y155" s="54"/>
      <c r="Z155" s="54"/>
      <c r="AA155" s="54"/>
      <c r="AB155" s="54"/>
      <c r="AC155" s="54"/>
      <c r="AD155" s="54"/>
      <c r="AE155" s="54"/>
      <c r="AF155" s="54"/>
      <c r="AG155" s="5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54"/>
      <c r="P156" s="54"/>
      <c r="Q156" s="54"/>
      <c r="R156" s="54"/>
      <c r="S156" s="54"/>
      <c r="T156" s="54"/>
      <c r="U156" s="54"/>
      <c r="V156" s="54"/>
      <c r="W156" s="54"/>
      <c r="X156" s="54"/>
      <c r="Y156" s="54"/>
      <c r="Z156" s="54"/>
      <c r="AA156" s="54"/>
      <c r="AB156" s="54"/>
      <c r="AC156" s="54"/>
      <c r="AD156" s="54"/>
      <c r="AE156" s="54"/>
      <c r="AF156" s="54"/>
      <c r="AG156" s="5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54"/>
      <c r="P157" s="54"/>
      <c r="Q157" s="54"/>
      <c r="R157" s="54"/>
      <c r="S157" s="54"/>
      <c r="T157" s="54"/>
      <c r="U157" s="54"/>
      <c r="V157" s="54"/>
      <c r="W157" s="54"/>
      <c r="X157" s="54"/>
      <c r="Y157" s="54"/>
      <c r="Z157" s="54"/>
      <c r="AA157" s="54"/>
      <c r="AB157" s="54"/>
      <c r="AC157" s="54"/>
      <c r="AD157" s="54"/>
      <c r="AE157" s="54"/>
      <c r="AF157" s="54"/>
      <c r="AG157" s="5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54"/>
      <c r="P158" s="54"/>
      <c r="Q158" s="54"/>
      <c r="R158" s="54"/>
      <c r="S158" s="54"/>
      <c r="T158" s="54"/>
      <c r="U158" s="54"/>
      <c r="V158" s="54"/>
      <c r="W158" s="54"/>
      <c r="X158" s="54"/>
      <c r="Y158" s="54"/>
      <c r="Z158" s="54"/>
      <c r="AA158" s="54"/>
      <c r="AB158" s="54"/>
      <c r="AC158" s="54"/>
      <c r="AD158" s="54"/>
      <c r="AE158" s="54"/>
      <c r="AF158" s="54"/>
      <c r="AG158" s="5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54"/>
      <c r="P159" s="54"/>
      <c r="Q159" s="54"/>
      <c r="R159" s="54"/>
      <c r="S159" s="54"/>
      <c r="T159" s="54"/>
      <c r="U159" s="54"/>
      <c r="V159" s="54"/>
      <c r="W159" s="54"/>
      <c r="X159" s="54"/>
      <c r="Y159" s="54"/>
      <c r="Z159" s="54"/>
      <c r="AA159" s="54"/>
      <c r="AB159" s="54"/>
      <c r="AC159" s="54"/>
      <c r="AD159" s="54"/>
      <c r="AE159" s="54"/>
      <c r="AF159" s="54"/>
      <c r="AG159" s="5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54"/>
      <c r="P160" s="54"/>
      <c r="Q160" s="54"/>
      <c r="R160" s="54"/>
      <c r="S160" s="54"/>
      <c r="T160" s="54"/>
      <c r="U160" s="54"/>
      <c r="V160" s="54"/>
      <c r="W160" s="54"/>
      <c r="X160" s="54"/>
      <c r="Y160" s="54"/>
      <c r="Z160" s="54"/>
      <c r="AA160" s="54"/>
      <c r="AB160" s="54"/>
      <c r="AC160" s="54"/>
      <c r="AD160" s="54"/>
      <c r="AE160" s="54"/>
      <c r="AF160" s="54"/>
      <c r="AG160" s="5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54"/>
      <c r="P161" s="54"/>
      <c r="Q161" s="54"/>
      <c r="R161" s="54"/>
      <c r="S161" s="54"/>
      <c r="T161" s="54"/>
      <c r="U161" s="54"/>
      <c r="V161" s="54"/>
      <c r="W161" s="54"/>
      <c r="X161" s="54"/>
      <c r="Y161" s="54"/>
      <c r="Z161" s="54"/>
      <c r="AA161" s="54"/>
      <c r="AB161" s="54"/>
      <c r="AC161" s="54"/>
      <c r="AD161" s="54"/>
      <c r="AE161" s="54"/>
      <c r="AF161" s="54"/>
      <c r="AG161" s="5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54"/>
      <c r="P162" s="54"/>
      <c r="Q162" s="54"/>
      <c r="R162" s="54"/>
      <c r="S162" s="54"/>
      <c r="T162" s="54"/>
      <c r="U162" s="54"/>
      <c r="V162" s="54"/>
      <c r="W162" s="54"/>
      <c r="X162" s="54"/>
      <c r="Y162" s="54"/>
      <c r="Z162" s="54"/>
      <c r="AA162" s="54"/>
      <c r="AB162" s="54"/>
      <c r="AC162" s="54"/>
      <c r="AD162" s="54"/>
      <c r="AE162" s="54"/>
      <c r="AF162" s="54"/>
      <c r="AG162" s="5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54"/>
      <c r="P163" s="54"/>
      <c r="Q163" s="54"/>
      <c r="R163" s="54"/>
      <c r="S163" s="54"/>
      <c r="T163" s="54"/>
      <c r="U163" s="54"/>
      <c r="V163" s="54"/>
      <c r="W163" s="54"/>
      <c r="X163" s="54"/>
      <c r="Y163" s="54"/>
      <c r="Z163" s="54"/>
      <c r="AA163" s="54"/>
      <c r="AB163" s="54"/>
      <c r="AC163" s="54"/>
      <c r="AD163" s="54"/>
      <c r="AE163" s="54"/>
      <c r="AF163" s="54"/>
      <c r="AG163" s="5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54"/>
      <c r="P164" s="54"/>
      <c r="Q164" s="54"/>
      <c r="R164" s="54"/>
      <c r="S164" s="54"/>
      <c r="T164" s="54"/>
      <c r="U164" s="54"/>
      <c r="V164" s="54"/>
      <c r="W164" s="54"/>
      <c r="X164" s="54"/>
      <c r="Y164" s="54"/>
      <c r="Z164" s="54"/>
      <c r="AA164" s="54"/>
      <c r="AB164" s="54"/>
      <c r="AC164" s="54"/>
      <c r="AD164" s="54"/>
      <c r="AE164" s="54"/>
      <c r="AF164" s="54"/>
      <c r="AG164" s="5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54"/>
      <c r="P165" s="54"/>
      <c r="Q165" s="54"/>
      <c r="R165" s="54"/>
      <c r="S165" s="54"/>
      <c r="T165" s="54"/>
      <c r="U165" s="54"/>
      <c r="V165" s="54"/>
      <c r="W165" s="54"/>
      <c r="X165" s="54"/>
      <c r="Y165" s="54"/>
      <c r="Z165" s="54"/>
      <c r="AA165" s="54"/>
      <c r="AB165" s="54"/>
      <c r="AC165" s="54"/>
      <c r="AD165" s="54"/>
      <c r="AE165" s="54"/>
      <c r="AF165" s="54"/>
      <c r="AG165" s="5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54"/>
      <c r="P166" s="54"/>
      <c r="Q166" s="54"/>
      <c r="R166" s="54"/>
      <c r="S166" s="54"/>
      <c r="T166" s="54"/>
      <c r="U166" s="54"/>
      <c r="V166" s="54"/>
      <c r="W166" s="54"/>
      <c r="X166" s="54"/>
      <c r="Y166" s="54"/>
      <c r="Z166" s="54"/>
      <c r="AA166" s="54"/>
      <c r="AB166" s="54"/>
      <c r="AC166" s="54"/>
      <c r="AD166" s="54"/>
      <c r="AE166" s="54"/>
      <c r="AF166" s="54"/>
      <c r="AG166" s="5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54"/>
      <c r="P167" s="54"/>
      <c r="Q167" s="54"/>
      <c r="R167" s="54"/>
      <c r="S167" s="54"/>
      <c r="T167" s="54"/>
      <c r="U167" s="54"/>
      <c r="V167" s="54"/>
      <c r="W167" s="54"/>
      <c r="X167" s="54"/>
      <c r="Y167" s="54"/>
      <c r="Z167" s="54"/>
      <c r="AA167" s="54"/>
      <c r="AB167" s="54"/>
      <c r="AC167" s="54"/>
      <c r="AD167" s="54"/>
      <c r="AE167" s="54"/>
      <c r="AF167" s="54"/>
      <c r="AG167" s="5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54"/>
      <c r="P168" s="54"/>
      <c r="Q168" s="54"/>
      <c r="R168" s="54"/>
      <c r="S168" s="54"/>
      <c r="T168" s="54"/>
      <c r="U168" s="54"/>
      <c r="V168" s="54"/>
      <c r="W168" s="54"/>
      <c r="X168" s="54"/>
      <c r="Y168" s="54"/>
      <c r="Z168" s="54"/>
      <c r="AA168" s="54"/>
      <c r="AB168" s="54"/>
      <c r="AC168" s="54"/>
      <c r="AD168" s="54"/>
      <c r="AE168" s="54"/>
      <c r="AF168" s="54"/>
      <c r="AG168" s="5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54"/>
      <c r="P169" s="54"/>
      <c r="Q169" s="54"/>
      <c r="R169" s="54"/>
      <c r="S169" s="54"/>
      <c r="T169" s="54"/>
      <c r="U169" s="54"/>
      <c r="V169" s="54"/>
      <c r="W169" s="54"/>
      <c r="X169" s="54"/>
      <c r="Y169" s="54"/>
      <c r="Z169" s="54"/>
      <c r="AA169" s="54"/>
      <c r="AB169" s="54"/>
      <c r="AC169" s="54"/>
      <c r="AD169" s="54"/>
      <c r="AE169" s="54"/>
      <c r="AF169" s="54"/>
      <c r="AG169" s="5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54"/>
      <c r="P170" s="54"/>
      <c r="Q170" s="54"/>
      <c r="R170" s="54"/>
      <c r="S170" s="54"/>
      <c r="T170" s="54"/>
      <c r="U170" s="54"/>
      <c r="V170" s="54"/>
      <c r="W170" s="54"/>
      <c r="X170" s="54"/>
      <c r="Y170" s="54"/>
      <c r="Z170" s="54"/>
      <c r="AA170" s="54"/>
      <c r="AB170" s="54"/>
      <c r="AC170" s="54"/>
      <c r="AD170" s="54"/>
      <c r="AE170" s="54"/>
      <c r="AF170" s="54"/>
      <c r="AG170" s="5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54"/>
      <c r="P171" s="54"/>
      <c r="Q171" s="54"/>
      <c r="R171" s="54"/>
      <c r="S171" s="54"/>
      <c r="T171" s="54"/>
      <c r="U171" s="54"/>
      <c r="V171" s="54"/>
      <c r="W171" s="54"/>
      <c r="X171" s="54"/>
      <c r="Y171" s="54"/>
      <c r="Z171" s="54"/>
      <c r="AA171" s="54"/>
      <c r="AB171" s="54"/>
      <c r="AC171" s="54"/>
      <c r="AD171" s="54"/>
      <c r="AE171" s="54"/>
      <c r="AF171" s="54"/>
      <c r="AG171" s="5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54"/>
      <c r="P172" s="54"/>
      <c r="Q172" s="54"/>
      <c r="R172" s="54"/>
      <c r="S172" s="54"/>
      <c r="T172" s="54"/>
      <c r="U172" s="54"/>
      <c r="V172" s="54"/>
      <c r="W172" s="54"/>
      <c r="X172" s="54"/>
      <c r="Y172" s="54"/>
      <c r="Z172" s="54"/>
      <c r="AA172" s="54"/>
      <c r="AB172" s="54"/>
      <c r="AC172" s="54"/>
      <c r="AD172" s="54"/>
      <c r="AE172" s="54"/>
      <c r="AF172" s="54"/>
      <c r="AG172" s="5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54"/>
      <c r="P173" s="54"/>
      <c r="Q173" s="54"/>
      <c r="R173" s="54"/>
      <c r="S173" s="54"/>
      <c r="T173" s="54"/>
      <c r="U173" s="54"/>
      <c r="V173" s="54"/>
      <c r="W173" s="54"/>
      <c r="X173" s="54"/>
      <c r="Y173" s="54"/>
      <c r="Z173" s="54"/>
      <c r="AA173" s="54"/>
      <c r="AB173" s="54"/>
      <c r="AC173" s="54"/>
      <c r="AD173" s="54"/>
      <c r="AE173" s="54"/>
      <c r="AF173" s="54"/>
      <c r="AG173" s="5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54"/>
      <c r="P174" s="54"/>
      <c r="Q174" s="54"/>
      <c r="R174" s="54"/>
      <c r="S174" s="54"/>
      <c r="T174" s="54"/>
      <c r="U174" s="54"/>
      <c r="V174" s="54"/>
      <c r="W174" s="54"/>
      <c r="X174" s="54"/>
      <c r="Y174" s="54"/>
      <c r="Z174" s="54"/>
      <c r="AA174" s="54"/>
      <c r="AB174" s="54"/>
      <c r="AC174" s="54"/>
      <c r="AD174" s="54"/>
      <c r="AE174" s="54"/>
      <c r="AF174" s="54"/>
      <c r="AG174" s="5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54"/>
      <c r="P175" s="54"/>
      <c r="Q175" s="54"/>
      <c r="R175" s="54"/>
      <c r="S175" s="54"/>
      <c r="T175" s="54"/>
      <c r="U175" s="54"/>
      <c r="V175" s="54"/>
      <c r="W175" s="54"/>
      <c r="X175" s="54"/>
      <c r="Y175" s="54"/>
      <c r="Z175" s="54"/>
      <c r="AA175" s="54"/>
      <c r="AB175" s="54"/>
      <c r="AC175" s="54"/>
      <c r="AD175" s="54"/>
      <c r="AE175" s="54"/>
      <c r="AF175" s="54"/>
      <c r="AG175" s="5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54"/>
      <c r="P176" s="54"/>
      <c r="Q176" s="54"/>
      <c r="R176" s="54"/>
      <c r="S176" s="54"/>
      <c r="T176" s="54"/>
      <c r="U176" s="54"/>
      <c r="V176" s="54"/>
      <c r="W176" s="54"/>
      <c r="X176" s="54"/>
      <c r="Y176" s="54"/>
      <c r="Z176" s="54"/>
      <c r="AA176" s="54"/>
      <c r="AB176" s="54"/>
      <c r="AC176" s="54"/>
      <c r="AD176" s="54"/>
      <c r="AE176" s="54"/>
      <c r="AF176" s="54"/>
      <c r="AG176" s="5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54"/>
      <c r="P177" s="54"/>
      <c r="Q177" s="54"/>
      <c r="R177" s="54"/>
      <c r="S177" s="54"/>
      <c r="T177" s="54"/>
      <c r="U177" s="54"/>
      <c r="V177" s="54"/>
      <c r="W177" s="54"/>
      <c r="X177" s="54"/>
      <c r="Y177" s="54"/>
      <c r="Z177" s="54"/>
      <c r="AA177" s="54"/>
      <c r="AB177" s="54"/>
      <c r="AC177" s="54"/>
      <c r="AD177" s="54"/>
      <c r="AE177" s="54"/>
      <c r="AF177" s="54"/>
      <c r="AG177" s="5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54"/>
      <c r="P178" s="54"/>
      <c r="Q178" s="54"/>
      <c r="R178" s="54"/>
      <c r="S178" s="54"/>
      <c r="T178" s="54"/>
      <c r="U178" s="54"/>
      <c r="V178" s="54"/>
      <c r="W178" s="54"/>
      <c r="X178" s="54"/>
      <c r="Y178" s="54"/>
      <c r="Z178" s="54"/>
      <c r="AA178" s="54"/>
      <c r="AB178" s="54"/>
      <c r="AC178" s="54"/>
      <c r="AD178" s="54"/>
      <c r="AE178" s="54"/>
      <c r="AF178" s="54"/>
      <c r="AG178" s="5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54"/>
      <c r="P179" s="54"/>
      <c r="Q179" s="54"/>
      <c r="R179" s="54"/>
      <c r="S179" s="54"/>
      <c r="T179" s="54"/>
      <c r="U179" s="54"/>
      <c r="V179" s="54"/>
      <c r="W179" s="54"/>
      <c r="X179" s="54"/>
      <c r="Y179" s="54"/>
      <c r="Z179" s="54"/>
      <c r="AA179" s="54"/>
      <c r="AB179" s="54"/>
      <c r="AC179" s="54"/>
      <c r="AD179" s="54"/>
      <c r="AE179" s="54"/>
      <c r="AF179" s="54"/>
      <c r="AG179" s="5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54"/>
      <c r="P180" s="54"/>
      <c r="Q180" s="54"/>
      <c r="R180" s="54"/>
      <c r="S180" s="54"/>
      <c r="T180" s="54"/>
      <c r="U180" s="54"/>
      <c r="V180" s="54"/>
      <c r="W180" s="54"/>
      <c r="X180" s="54"/>
      <c r="Y180" s="54"/>
      <c r="Z180" s="54"/>
      <c r="AA180" s="54"/>
      <c r="AB180" s="54"/>
      <c r="AC180" s="54"/>
      <c r="AD180" s="54"/>
      <c r="AE180" s="54"/>
      <c r="AF180" s="54"/>
      <c r="AG180" s="5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54"/>
      <c r="P181" s="54"/>
      <c r="Q181" s="54"/>
      <c r="R181" s="54"/>
      <c r="S181" s="54"/>
      <c r="T181" s="54"/>
      <c r="U181" s="54"/>
      <c r="V181" s="54"/>
      <c r="W181" s="54"/>
      <c r="X181" s="54"/>
      <c r="Y181" s="54"/>
      <c r="Z181" s="54"/>
      <c r="AA181" s="54"/>
      <c r="AB181" s="54"/>
      <c r="AC181" s="54"/>
      <c r="AD181" s="54"/>
      <c r="AE181" s="54"/>
      <c r="AF181" s="54"/>
      <c r="AG181" s="5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54"/>
      <c r="P182" s="54"/>
      <c r="Q182" s="54"/>
      <c r="R182" s="54"/>
      <c r="S182" s="54"/>
      <c r="T182" s="54"/>
      <c r="U182" s="54"/>
      <c r="V182" s="54"/>
      <c r="W182" s="54"/>
      <c r="X182" s="54"/>
      <c r="Y182" s="54"/>
      <c r="Z182" s="54"/>
      <c r="AA182" s="54"/>
      <c r="AB182" s="54"/>
      <c r="AC182" s="54"/>
      <c r="AD182" s="54"/>
      <c r="AE182" s="54"/>
      <c r="AF182" s="54"/>
      <c r="AG182" s="5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54"/>
      <c r="P183" s="54"/>
      <c r="Q183" s="54"/>
      <c r="R183" s="54"/>
      <c r="S183" s="54"/>
      <c r="T183" s="54"/>
      <c r="U183" s="54"/>
      <c r="V183" s="54"/>
      <c r="W183" s="54"/>
      <c r="X183" s="54"/>
      <c r="Y183" s="54"/>
      <c r="Z183" s="54"/>
      <c r="AA183" s="54"/>
      <c r="AB183" s="54"/>
      <c r="AC183" s="54"/>
      <c r="AD183" s="54"/>
      <c r="AE183" s="54"/>
      <c r="AF183" s="54"/>
      <c r="AG183" s="5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54"/>
      <c r="P184" s="54"/>
      <c r="Q184" s="54"/>
      <c r="R184" s="54"/>
      <c r="S184" s="54"/>
      <c r="T184" s="54"/>
      <c r="U184" s="54"/>
      <c r="V184" s="54"/>
      <c r="W184" s="54"/>
      <c r="X184" s="54"/>
      <c r="Y184" s="54"/>
      <c r="Z184" s="54"/>
      <c r="AA184" s="54"/>
      <c r="AB184" s="54"/>
      <c r="AC184" s="54"/>
      <c r="AD184" s="54"/>
      <c r="AE184" s="54"/>
      <c r="AF184" s="54"/>
      <c r="AG184" s="5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54"/>
      <c r="P185" s="54"/>
      <c r="Q185" s="54"/>
      <c r="R185" s="54"/>
      <c r="S185" s="54"/>
      <c r="T185" s="54"/>
      <c r="U185" s="54"/>
      <c r="V185" s="54"/>
      <c r="W185" s="54"/>
      <c r="X185" s="54"/>
      <c r="Y185" s="54"/>
      <c r="Z185" s="54"/>
      <c r="AA185" s="54"/>
      <c r="AB185" s="54"/>
      <c r="AC185" s="54"/>
      <c r="AD185" s="54"/>
      <c r="AE185" s="54"/>
      <c r="AF185" s="54"/>
      <c r="AG185" s="5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54"/>
      <c r="P186" s="54"/>
      <c r="Q186" s="54"/>
      <c r="R186" s="54"/>
      <c r="S186" s="54"/>
      <c r="T186" s="54"/>
      <c r="U186" s="54"/>
      <c r="V186" s="54"/>
      <c r="W186" s="54"/>
      <c r="X186" s="54"/>
      <c r="Y186" s="54"/>
      <c r="Z186" s="54"/>
      <c r="AA186" s="54"/>
      <c r="AB186" s="54"/>
      <c r="AC186" s="54"/>
      <c r="AD186" s="54"/>
      <c r="AE186" s="54"/>
      <c r="AF186" s="54"/>
      <c r="AG186" s="5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54"/>
      <c r="P187" s="54"/>
      <c r="Q187" s="54"/>
      <c r="R187" s="54"/>
      <c r="S187" s="54"/>
      <c r="T187" s="54"/>
      <c r="U187" s="54"/>
      <c r="V187" s="54"/>
      <c r="W187" s="54"/>
      <c r="X187" s="54"/>
      <c r="Y187" s="54"/>
      <c r="Z187" s="54"/>
      <c r="AA187" s="54"/>
      <c r="AB187" s="54"/>
      <c r="AC187" s="54"/>
      <c r="AD187" s="54"/>
      <c r="AE187" s="54"/>
      <c r="AF187" s="54"/>
      <c r="AG187" s="5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54"/>
      <c r="P188" s="54"/>
      <c r="Q188" s="54"/>
      <c r="R188" s="54"/>
      <c r="S188" s="54"/>
      <c r="T188" s="54"/>
      <c r="U188" s="54"/>
      <c r="V188" s="54"/>
      <c r="W188" s="54"/>
      <c r="X188" s="54"/>
      <c r="Y188" s="54"/>
      <c r="Z188" s="54"/>
      <c r="AA188" s="54"/>
      <c r="AB188" s="54"/>
      <c r="AC188" s="54"/>
      <c r="AD188" s="54"/>
      <c r="AE188" s="54"/>
      <c r="AF188" s="54"/>
      <c r="AG188" s="5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54"/>
      <c r="P189" s="54"/>
      <c r="Q189" s="54"/>
      <c r="R189" s="54"/>
      <c r="S189" s="54"/>
      <c r="T189" s="54"/>
      <c r="U189" s="54"/>
      <c r="V189" s="54"/>
      <c r="W189" s="54"/>
      <c r="X189" s="54"/>
      <c r="Y189" s="54"/>
      <c r="Z189" s="54"/>
      <c r="AA189" s="54"/>
      <c r="AB189" s="54"/>
      <c r="AC189" s="54"/>
      <c r="AD189" s="54"/>
      <c r="AE189" s="54"/>
      <c r="AF189" s="54"/>
      <c r="AG189" s="5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54"/>
      <c r="P190" s="54"/>
      <c r="Q190" s="54"/>
      <c r="R190" s="54"/>
      <c r="S190" s="54"/>
      <c r="T190" s="54"/>
      <c r="U190" s="54"/>
      <c r="V190" s="54"/>
      <c r="W190" s="54"/>
      <c r="X190" s="54"/>
      <c r="Y190" s="54"/>
      <c r="Z190" s="54"/>
      <c r="AA190" s="54"/>
      <c r="AB190" s="54"/>
      <c r="AC190" s="54"/>
      <c r="AD190" s="54"/>
      <c r="AE190" s="54"/>
      <c r="AF190" s="54"/>
      <c r="AG190" s="5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54"/>
      <c r="P191" s="54"/>
      <c r="Q191" s="54"/>
      <c r="R191" s="54"/>
      <c r="S191" s="54"/>
      <c r="T191" s="54"/>
      <c r="U191" s="54"/>
      <c r="V191" s="54"/>
      <c r="W191" s="54"/>
      <c r="X191" s="54"/>
      <c r="Y191" s="54"/>
      <c r="Z191" s="54"/>
      <c r="AA191" s="54"/>
      <c r="AB191" s="54"/>
      <c r="AC191" s="54"/>
      <c r="AD191" s="54"/>
      <c r="AE191" s="54"/>
      <c r="AF191" s="54"/>
      <c r="AG191" s="5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54"/>
      <c r="P192" s="54"/>
      <c r="Q192" s="54"/>
      <c r="R192" s="54"/>
      <c r="S192" s="54"/>
      <c r="T192" s="54"/>
      <c r="U192" s="54"/>
      <c r="V192" s="54"/>
      <c r="W192" s="54"/>
      <c r="X192" s="54"/>
      <c r="Y192" s="54"/>
      <c r="Z192" s="54"/>
      <c r="AA192" s="54"/>
      <c r="AB192" s="54"/>
      <c r="AC192" s="54"/>
      <c r="AD192" s="54"/>
      <c r="AE192" s="54"/>
      <c r="AF192" s="54"/>
      <c r="AG192" s="5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54"/>
      <c r="P193" s="54"/>
      <c r="Q193" s="54"/>
      <c r="R193" s="54"/>
      <c r="S193" s="54"/>
      <c r="T193" s="54"/>
      <c r="U193" s="54"/>
      <c r="V193" s="54"/>
      <c r="W193" s="54"/>
      <c r="X193" s="54"/>
      <c r="Y193" s="54"/>
      <c r="Z193" s="54"/>
      <c r="AA193" s="54"/>
      <c r="AB193" s="54"/>
      <c r="AC193" s="54"/>
      <c r="AD193" s="54"/>
      <c r="AE193" s="54"/>
      <c r="AF193" s="54"/>
      <c r="AG193" s="5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54"/>
      <c r="P194" s="54"/>
      <c r="Q194" s="54"/>
      <c r="R194" s="54"/>
      <c r="S194" s="54"/>
      <c r="T194" s="54"/>
      <c r="U194" s="54"/>
      <c r="V194" s="54"/>
      <c r="W194" s="54"/>
      <c r="X194" s="54"/>
      <c r="Y194" s="54"/>
      <c r="Z194" s="54"/>
      <c r="AA194" s="54"/>
      <c r="AB194" s="54"/>
      <c r="AC194" s="54"/>
      <c r="AD194" s="54"/>
      <c r="AE194" s="54"/>
      <c r="AF194" s="54"/>
      <c r="AG194" s="5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54"/>
      <c r="P195" s="54"/>
      <c r="Q195" s="54"/>
      <c r="R195" s="54"/>
      <c r="S195" s="54"/>
      <c r="T195" s="54"/>
      <c r="U195" s="54"/>
      <c r="V195" s="54"/>
      <c r="W195" s="54"/>
      <c r="X195" s="54"/>
      <c r="Y195" s="54"/>
      <c r="Z195" s="54"/>
      <c r="AA195" s="54"/>
      <c r="AB195" s="54"/>
      <c r="AC195" s="54"/>
      <c r="AD195" s="54"/>
      <c r="AE195" s="54"/>
      <c r="AF195" s="54"/>
      <c r="AG195" s="5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54"/>
      <c r="P196" s="54"/>
      <c r="Q196" s="54"/>
      <c r="R196" s="54"/>
      <c r="S196" s="54"/>
      <c r="T196" s="54"/>
      <c r="U196" s="54"/>
      <c r="V196" s="54"/>
      <c r="W196" s="54"/>
      <c r="X196" s="54"/>
      <c r="Y196" s="54"/>
      <c r="Z196" s="54"/>
      <c r="AA196" s="54"/>
      <c r="AB196" s="54"/>
      <c r="AC196" s="54"/>
      <c r="AD196" s="54"/>
      <c r="AE196" s="54"/>
      <c r="AF196" s="54"/>
      <c r="AG196" s="5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54"/>
      <c r="P197" s="54"/>
      <c r="Q197" s="54"/>
      <c r="R197" s="54"/>
      <c r="S197" s="54"/>
      <c r="T197" s="54"/>
      <c r="U197" s="54"/>
      <c r="V197" s="54"/>
      <c r="W197" s="54"/>
      <c r="X197" s="54"/>
      <c r="Y197" s="54"/>
      <c r="Z197" s="54"/>
      <c r="AA197" s="54"/>
      <c r="AB197" s="54"/>
      <c r="AC197" s="54"/>
      <c r="AD197" s="54"/>
      <c r="AE197" s="54"/>
      <c r="AF197" s="54"/>
      <c r="AG197" s="5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54"/>
      <c r="P198" s="54"/>
      <c r="Q198" s="54"/>
      <c r="R198" s="54"/>
      <c r="S198" s="54"/>
      <c r="T198" s="54"/>
      <c r="U198" s="54"/>
      <c r="V198" s="54"/>
      <c r="W198" s="54"/>
      <c r="X198" s="54"/>
      <c r="Y198" s="54"/>
      <c r="Z198" s="54"/>
      <c r="AA198" s="54"/>
      <c r="AB198" s="54"/>
      <c r="AC198" s="54"/>
      <c r="AD198" s="54"/>
      <c r="AE198" s="54"/>
      <c r="AF198" s="54"/>
      <c r="AG198" s="5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54"/>
      <c r="P199" s="54"/>
      <c r="Q199" s="54"/>
      <c r="R199" s="54"/>
      <c r="S199" s="54"/>
      <c r="T199" s="54"/>
      <c r="U199" s="54"/>
      <c r="V199" s="54"/>
      <c r="W199" s="54"/>
      <c r="X199" s="54"/>
      <c r="Y199" s="54"/>
      <c r="Z199" s="54"/>
      <c r="AA199" s="54"/>
      <c r="AB199" s="54"/>
      <c r="AC199" s="54"/>
      <c r="AD199" s="54"/>
      <c r="AE199" s="54"/>
      <c r="AF199" s="54"/>
      <c r="AG199" s="5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54"/>
      <c r="P200" s="54"/>
      <c r="Q200" s="54"/>
      <c r="R200" s="54"/>
      <c r="S200" s="54"/>
      <c r="T200" s="54"/>
      <c r="U200" s="54"/>
      <c r="V200" s="54"/>
      <c r="W200" s="54"/>
      <c r="X200" s="54"/>
      <c r="Y200" s="54"/>
      <c r="Z200" s="54"/>
      <c r="AA200" s="54"/>
      <c r="AB200" s="54"/>
      <c r="AC200" s="54"/>
      <c r="AD200" s="54"/>
      <c r="AE200" s="54"/>
      <c r="AF200" s="54"/>
      <c r="AG200" s="5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54"/>
      <c r="P201" s="54"/>
      <c r="Q201" s="54"/>
      <c r="R201" s="54"/>
      <c r="S201" s="54"/>
      <c r="T201" s="54"/>
      <c r="U201" s="54"/>
      <c r="V201" s="54"/>
      <c r="W201" s="54"/>
      <c r="X201" s="54"/>
      <c r="Y201" s="54"/>
      <c r="Z201" s="54"/>
      <c r="AA201" s="54"/>
      <c r="AB201" s="54"/>
      <c r="AC201" s="54"/>
      <c r="AD201" s="54"/>
      <c r="AE201" s="54"/>
      <c r="AF201" s="54"/>
      <c r="AG201" s="5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54"/>
      <c r="P202" s="54"/>
      <c r="Q202" s="54"/>
      <c r="R202" s="54"/>
      <c r="S202" s="54"/>
      <c r="T202" s="54"/>
      <c r="U202" s="54"/>
      <c r="V202" s="54"/>
      <c r="W202" s="54"/>
      <c r="X202" s="54"/>
      <c r="Y202" s="54"/>
      <c r="Z202" s="54"/>
      <c r="AA202" s="54"/>
      <c r="AB202" s="54"/>
      <c r="AC202" s="54"/>
      <c r="AD202" s="54"/>
      <c r="AE202" s="54"/>
      <c r="AF202" s="54"/>
      <c r="AG202" s="5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54"/>
      <c r="P203" s="54"/>
      <c r="Q203" s="54"/>
      <c r="R203" s="54"/>
      <c r="S203" s="54"/>
      <c r="T203" s="54"/>
      <c r="U203" s="54"/>
      <c r="V203" s="54"/>
      <c r="W203" s="54"/>
      <c r="X203" s="54"/>
      <c r="Y203" s="54"/>
      <c r="Z203" s="54"/>
      <c r="AA203" s="54"/>
      <c r="AB203" s="54"/>
      <c r="AC203" s="54"/>
      <c r="AD203" s="54"/>
      <c r="AE203" s="54"/>
      <c r="AF203" s="54"/>
      <c r="AG203" s="5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54"/>
      <c r="P204" s="54"/>
      <c r="Q204" s="54"/>
      <c r="R204" s="54"/>
      <c r="S204" s="54"/>
      <c r="T204" s="54"/>
      <c r="U204" s="54"/>
      <c r="V204" s="54"/>
      <c r="W204" s="54"/>
      <c r="X204" s="54"/>
      <c r="Y204" s="54"/>
      <c r="Z204" s="54"/>
      <c r="AA204" s="54"/>
      <c r="AB204" s="54"/>
      <c r="AC204" s="54"/>
      <c r="AD204" s="54"/>
      <c r="AE204" s="54"/>
      <c r="AF204" s="54"/>
      <c r="AG204" s="5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54"/>
      <c r="P205" s="54"/>
      <c r="Q205" s="54"/>
      <c r="R205" s="54"/>
      <c r="S205" s="54"/>
      <c r="T205" s="54"/>
      <c r="U205" s="54"/>
      <c r="V205" s="54"/>
      <c r="W205" s="54"/>
      <c r="X205" s="54"/>
      <c r="Y205" s="54"/>
      <c r="Z205" s="54"/>
      <c r="AA205" s="54"/>
      <c r="AB205" s="54"/>
      <c r="AC205" s="54"/>
      <c r="AD205" s="54"/>
      <c r="AE205" s="54"/>
      <c r="AF205" s="54"/>
      <c r="AG205" s="5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54"/>
      <c r="P206" s="54"/>
      <c r="Q206" s="54"/>
      <c r="R206" s="54"/>
      <c r="S206" s="54"/>
      <c r="T206" s="54"/>
      <c r="U206" s="54"/>
      <c r="V206" s="54"/>
      <c r="W206" s="54"/>
      <c r="X206" s="54"/>
      <c r="Y206" s="54"/>
      <c r="Z206" s="54"/>
      <c r="AA206" s="54"/>
      <c r="AB206" s="54"/>
      <c r="AC206" s="54"/>
      <c r="AD206" s="54"/>
      <c r="AE206" s="54"/>
      <c r="AF206" s="54"/>
      <c r="AG206" s="5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54"/>
      <c r="P207" s="54"/>
      <c r="Q207" s="54"/>
      <c r="R207" s="54"/>
      <c r="S207" s="54"/>
      <c r="T207" s="54"/>
      <c r="U207" s="54"/>
      <c r="V207" s="54"/>
      <c r="W207" s="54"/>
      <c r="X207" s="54"/>
      <c r="Y207" s="54"/>
      <c r="Z207" s="54"/>
      <c r="AA207" s="54"/>
      <c r="AB207" s="54"/>
      <c r="AC207" s="54"/>
      <c r="AD207" s="54"/>
      <c r="AE207" s="54"/>
      <c r="AF207" s="54"/>
      <c r="AG207" s="5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54"/>
      <c r="P208" s="54"/>
      <c r="Q208" s="54"/>
      <c r="R208" s="54"/>
      <c r="S208" s="54"/>
      <c r="T208" s="54"/>
      <c r="U208" s="54"/>
      <c r="V208" s="54"/>
      <c r="W208" s="54"/>
      <c r="X208" s="54"/>
      <c r="Y208" s="54"/>
      <c r="Z208" s="54"/>
      <c r="AA208" s="54"/>
      <c r="AB208" s="54"/>
      <c r="AC208" s="54"/>
      <c r="AD208" s="54"/>
      <c r="AE208" s="54"/>
      <c r="AF208" s="54"/>
      <c r="AG208" s="5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54"/>
      <c r="P209" s="54"/>
      <c r="Q209" s="54"/>
      <c r="R209" s="54"/>
      <c r="S209" s="54"/>
      <c r="T209" s="54"/>
      <c r="U209" s="54"/>
      <c r="V209" s="54"/>
      <c r="W209" s="54"/>
      <c r="X209" s="54"/>
      <c r="Y209" s="54"/>
      <c r="Z209" s="54"/>
      <c r="AA209" s="54"/>
      <c r="AB209" s="54"/>
      <c r="AC209" s="54"/>
      <c r="AD209" s="54"/>
      <c r="AE209" s="54"/>
      <c r="AF209" s="54"/>
      <c r="AG209" s="5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54"/>
      <c r="P210" s="54"/>
      <c r="Q210" s="54"/>
      <c r="R210" s="54"/>
      <c r="S210" s="54"/>
      <c r="T210" s="54"/>
      <c r="U210" s="54"/>
      <c r="V210" s="54"/>
      <c r="W210" s="54"/>
      <c r="X210" s="54"/>
      <c r="Y210" s="54"/>
      <c r="Z210" s="54"/>
      <c r="AA210" s="54"/>
      <c r="AB210" s="54"/>
      <c r="AC210" s="54"/>
      <c r="AD210" s="54"/>
      <c r="AE210" s="54"/>
      <c r="AF210" s="54"/>
      <c r="AG210" s="5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54"/>
      <c r="P211" s="54"/>
      <c r="Q211" s="54"/>
      <c r="R211" s="54"/>
      <c r="S211" s="54"/>
      <c r="T211" s="54"/>
      <c r="U211" s="54"/>
      <c r="V211" s="54"/>
      <c r="W211" s="54"/>
      <c r="X211" s="54"/>
      <c r="Y211" s="54"/>
      <c r="Z211" s="54"/>
      <c r="AA211" s="54"/>
      <c r="AB211" s="54"/>
      <c r="AC211" s="54"/>
      <c r="AD211" s="54"/>
      <c r="AE211" s="54"/>
      <c r="AF211" s="54"/>
      <c r="AG211" s="5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54"/>
      <c r="P212" s="54"/>
      <c r="Q212" s="54"/>
      <c r="R212" s="54"/>
      <c r="S212" s="54"/>
      <c r="T212" s="54"/>
      <c r="U212" s="54"/>
      <c r="V212" s="54"/>
      <c r="W212" s="54"/>
      <c r="X212" s="54"/>
      <c r="Y212" s="54"/>
      <c r="Z212" s="54"/>
      <c r="AA212" s="54"/>
      <c r="AB212" s="54"/>
      <c r="AC212" s="54"/>
      <c r="AD212" s="54"/>
      <c r="AE212" s="54"/>
      <c r="AF212" s="54"/>
      <c r="AG212" s="5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54"/>
      <c r="P213" s="54"/>
      <c r="Q213" s="54"/>
      <c r="R213" s="54"/>
      <c r="S213" s="54"/>
      <c r="T213" s="54"/>
      <c r="U213" s="54"/>
      <c r="V213" s="54"/>
      <c r="W213" s="54"/>
      <c r="X213" s="54"/>
      <c r="Y213" s="54"/>
      <c r="Z213" s="54"/>
      <c r="AA213" s="54"/>
      <c r="AB213" s="54"/>
      <c r="AC213" s="54"/>
      <c r="AD213" s="54"/>
      <c r="AE213" s="54"/>
      <c r="AF213" s="54"/>
      <c r="AG213" s="5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54"/>
      <c r="P214" s="54"/>
      <c r="Q214" s="54"/>
      <c r="R214" s="54"/>
      <c r="S214" s="54"/>
      <c r="T214" s="54"/>
      <c r="U214" s="54"/>
      <c r="V214" s="54"/>
      <c r="W214" s="54"/>
      <c r="X214" s="54"/>
      <c r="Y214" s="54"/>
      <c r="Z214" s="54"/>
      <c r="AA214" s="54"/>
      <c r="AB214" s="54"/>
      <c r="AC214" s="54"/>
      <c r="AD214" s="54"/>
      <c r="AE214" s="54"/>
      <c r="AF214" s="54"/>
      <c r="AG214" s="5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54"/>
      <c r="P215" s="54"/>
      <c r="Q215" s="54"/>
      <c r="R215" s="54"/>
      <c r="S215" s="54"/>
      <c r="T215" s="54"/>
      <c r="U215" s="54"/>
      <c r="V215" s="54"/>
      <c r="W215" s="54"/>
      <c r="X215" s="54"/>
      <c r="Y215" s="54"/>
      <c r="Z215" s="54"/>
      <c r="AA215" s="54"/>
      <c r="AB215" s="54"/>
      <c r="AC215" s="54"/>
      <c r="AD215" s="54"/>
      <c r="AE215" s="54"/>
      <c r="AF215" s="54"/>
      <c r="AG215" s="5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54"/>
      <c r="P216" s="54"/>
      <c r="Q216" s="54"/>
      <c r="R216" s="54"/>
      <c r="S216" s="54"/>
      <c r="T216" s="54"/>
      <c r="U216" s="54"/>
      <c r="V216" s="54"/>
      <c r="W216" s="54"/>
      <c r="X216" s="54"/>
      <c r="Y216" s="54"/>
      <c r="Z216" s="54"/>
      <c r="AA216" s="54"/>
      <c r="AB216" s="54"/>
      <c r="AC216" s="54"/>
      <c r="AD216" s="54"/>
      <c r="AE216" s="54"/>
      <c r="AF216" s="54"/>
      <c r="AG216" s="5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54"/>
      <c r="P217" s="54"/>
      <c r="Q217" s="54"/>
      <c r="R217" s="54"/>
      <c r="S217" s="54"/>
      <c r="T217" s="54"/>
      <c r="U217" s="54"/>
      <c r="V217" s="54"/>
      <c r="W217" s="54"/>
      <c r="X217" s="54"/>
      <c r="Y217" s="54"/>
      <c r="Z217" s="54"/>
      <c r="AA217" s="54"/>
      <c r="AB217" s="54"/>
      <c r="AC217" s="54"/>
      <c r="AD217" s="54"/>
      <c r="AE217" s="54"/>
      <c r="AF217" s="54"/>
      <c r="AG217" s="5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54"/>
      <c r="P218" s="54"/>
      <c r="Q218" s="54"/>
      <c r="R218" s="54"/>
      <c r="S218" s="54"/>
      <c r="T218" s="54"/>
      <c r="U218" s="54"/>
      <c r="V218" s="54"/>
      <c r="W218" s="54"/>
      <c r="X218" s="54"/>
      <c r="Y218" s="54"/>
      <c r="Z218" s="54"/>
      <c r="AA218" s="54"/>
      <c r="AB218" s="54"/>
      <c r="AC218" s="54"/>
      <c r="AD218" s="54"/>
      <c r="AE218" s="54"/>
      <c r="AF218" s="54"/>
      <c r="AG218" s="5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54"/>
      <c r="P219" s="54"/>
      <c r="Q219" s="54"/>
      <c r="R219" s="54"/>
      <c r="S219" s="54"/>
      <c r="T219" s="54"/>
      <c r="U219" s="54"/>
      <c r="V219" s="54"/>
      <c r="W219" s="54"/>
      <c r="X219" s="54"/>
      <c r="Y219" s="54"/>
      <c r="Z219" s="54"/>
      <c r="AA219" s="54"/>
      <c r="AB219" s="54"/>
      <c r="AC219" s="54"/>
      <c r="AD219" s="54"/>
      <c r="AE219" s="54"/>
      <c r="AF219" s="54"/>
      <c r="AG219" s="5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54"/>
      <c r="P220" s="54"/>
      <c r="Q220" s="54"/>
      <c r="R220" s="54"/>
      <c r="S220" s="54"/>
      <c r="T220" s="54"/>
      <c r="U220" s="54"/>
      <c r="V220" s="54"/>
      <c r="W220" s="54"/>
      <c r="X220" s="54"/>
      <c r="Y220" s="54"/>
      <c r="Z220" s="54"/>
      <c r="AA220" s="54"/>
      <c r="AB220" s="54"/>
      <c r="AC220" s="54"/>
      <c r="AD220" s="54"/>
      <c r="AE220" s="54"/>
      <c r="AF220" s="54"/>
      <c r="AG220" s="5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54"/>
      <c r="P221" s="54"/>
      <c r="Q221" s="54"/>
      <c r="R221" s="54"/>
      <c r="S221" s="54"/>
      <c r="T221" s="54"/>
      <c r="U221" s="54"/>
      <c r="V221" s="54"/>
      <c r="W221" s="54"/>
      <c r="X221" s="54"/>
      <c r="Y221" s="54"/>
      <c r="Z221" s="54"/>
      <c r="AA221" s="54"/>
      <c r="AB221" s="54"/>
      <c r="AC221" s="54"/>
      <c r="AD221" s="54"/>
      <c r="AE221" s="54"/>
      <c r="AF221" s="54"/>
      <c r="AG221" s="5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54"/>
      <c r="P222" s="54"/>
      <c r="Q222" s="54"/>
      <c r="R222" s="54"/>
      <c r="S222" s="54"/>
      <c r="T222" s="54"/>
      <c r="U222" s="54"/>
      <c r="V222" s="54"/>
      <c r="W222" s="54"/>
      <c r="X222" s="54"/>
      <c r="Y222" s="54"/>
      <c r="Z222" s="54"/>
      <c r="AA222" s="54"/>
      <c r="AB222" s="54"/>
      <c r="AC222" s="54"/>
      <c r="AD222" s="54"/>
      <c r="AE222" s="54"/>
      <c r="AF222" s="54"/>
      <c r="AG222" s="5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54"/>
      <c r="P223" s="54"/>
      <c r="Q223" s="54"/>
      <c r="R223" s="54"/>
      <c r="S223" s="54"/>
      <c r="T223" s="54"/>
      <c r="U223" s="54"/>
      <c r="V223" s="54"/>
      <c r="W223" s="54"/>
      <c r="X223" s="54"/>
      <c r="Y223" s="54"/>
      <c r="Z223" s="54"/>
      <c r="AA223" s="54"/>
      <c r="AB223" s="54"/>
      <c r="AC223" s="54"/>
      <c r="AD223" s="54"/>
      <c r="AE223" s="54"/>
      <c r="AF223" s="54"/>
      <c r="AG223" s="5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54"/>
      <c r="P224" s="54"/>
      <c r="Q224" s="54"/>
      <c r="R224" s="54"/>
      <c r="S224" s="54"/>
      <c r="T224" s="54"/>
      <c r="U224" s="54"/>
      <c r="V224" s="54"/>
      <c r="W224" s="54"/>
      <c r="X224" s="54"/>
      <c r="Y224" s="54"/>
      <c r="Z224" s="54"/>
      <c r="AA224" s="54"/>
      <c r="AB224" s="54"/>
      <c r="AC224" s="54"/>
      <c r="AD224" s="54"/>
      <c r="AE224" s="54"/>
      <c r="AF224" s="54"/>
      <c r="AG224" s="5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54"/>
      <c r="P225" s="54"/>
      <c r="Q225" s="54"/>
      <c r="R225" s="54"/>
      <c r="S225" s="54"/>
      <c r="T225" s="54"/>
      <c r="U225" s="54"/>
      <c r="V225" s="54"/>
      <c r="W225" s="54"/>
      <c r="X225" s="54"/>
      <c r="Y225" s="54"/>
      <c r="Z225" s="54"/>
      <c r="AA225" s="54"/>
      <c r="AB225" s="54"/>
      <c r="AC225" s="54"/>
      <c r="AD225" s="54"/>
      <c r="AE225" s="54"/>
      <c r="AF225" s="54"/>
      <c r="AG225" s="5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54"/>
      <c r="P226" s="54"/>
      <c r="Q226" s="54"/>
      <c r="R226" s="54"/>
      <c r="S226" s="54"/>
      <c r="T226" s="54"/>
      <c r="U226" s="54"/>
      <c r="V226" s="54"/>
      <c r="W226" s="54"/>
      <c r="X226" s="54"/>
      <c r="Y226" s="54"/>
      <c r="Z226" s="54"/>
      <c r="AA226" s="54"/>
      <c r="AB226" s="54"/>
      <c r="AC226" s="54"/>
      <c r="AD226" s="54"/>
      <c r="AE226" s="54"/>
      <c r="AF226" s="54"/>
      <c r="AG226" s="5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54"/>
      <c r="P227" s="54"/>
      <c r="Q227" s="54"/>
      <c r="R227" s="54"/>
      <c r="S227" s="54"/>
      <c r="T227" s="54"/>
      <c r="U227" s="54"/>
      <c r="V227" s="54"/>
      <c r="W227" s="54"/>
      <c r="X227" s="54"/>
      <c r="Y227" s="54"/>
      <c r="Z227" s="54"/>
      <c r="AA227" s="54"/>
      <c r="AB227" s="54"/>
      <c r="AC227" s="54"/>
      <c r="AD227" s="54"/>
      <c r="AE227" s="54"/>
      <c r="AF227" s="54"/>
      <c r="AG227" s="5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54"/>
      <c r="P228" s="54"/>
      <c r="Q228" s="54"/>
      <c r="R228" s="54"/>
      <c r="S228" s="54"/>
      <c r="T228" s="54"/>
      <c r="U228" s="54"/>
      <c r="V228" s="54"/>
      <c r="W228" s="54"/>
      <c r="X228" s="54"/>
      <c r="Y228" s="54"/>
      <c r="Z228" s="54"/>
      <c r="AA228" s="54"/>
      <c r="AB228" s="54"/>
      <c r="AC228" s="54"/>
      <c r="AD228" s="54"/>
      <c r="AE228" s="54"/>
      <c r="AF228" s="54"/>
      <c r="AG228" s="5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54"/>
      <c r="P229" s="54"/>
      <c r="Q229" s="54"/>
      <c r="R229" s="54"/>
      <c r="S229" s="54"/>
      <c r="T229" s="54"/>
      <c r="U229" s="54"/>
      <c r="V229" s="54"/>
      <c r="W229" s="54"/>
      <c r="X229" s="54"/>
      <c r="Y229" s="54"/>
      <c r="Z229" s="54"/>
      <c r="AA229" s="54"/>
      <c r="AB229" s="54"/>
      <c r="AC229" s="54"/>
      <c r="AD229" s="54"/>
      <c r="AE229" s="54"/>
      <c r="AF229" s="54"/>
      <c r="AG229" s="5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54"/>
      <c r="P230" s="54"/>
      <c r="Q230" s="54"/>
      <c r="R230" s="54"/>
      <c r="S230" s="54"/>
      <c r="T230" s="54"/>
      <c r="U230" s="54"/>
      <c r="V230" s="54"/>
      <c r="W230" s="54"/>
      <c r="X230" s="54"/>
      <c r="Y230" s="54"/>
      <c r="Z230" s="54"/>
      <c r="AA230" s="54"/>
      <c r="AB230" s="54"/>
      <c r="AC230" s="54"/>
      <c r="AD230" s="54"/>
      <c r="AE230" s="54"/>
      <c r="AF230" s="54"/>
      <c r="AG230" s="5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54"/>
      <c r="P231" s="54"/>
      <c r="Q231" s="54"/>
      <c r="R231" s="54"/>
      <c r="S231" s="54"/>
      <c r="T231" s="54"/>
      <c r="U231" s="54"/>
      <c r="V231" s="54"/>
      <c r="W231" s="54"/>
      <c r="X231" s="54"/>
      <c r="Y231" s="54"/>
      <c r="Z231" s="54"/>
      <c r="AA231" s="54"/>
      <c r="AB231" s="54"/>
      <c r="AC231" s="54"/>
      <c r="AD231" s="54"/>
      <c r="AE231" s="54"/>
      <c r="AF231" s="54"/>
      <c r="AG231" s="5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54"/>
      <c r="P232" s="54"/>
      <c r="Q232" s="54"/>
      <c r="R232" s="54"/>
      <c r="S232" s="54"/>
      <c r="T232" s="54"/>
      <c r="U232" s="54"/>
      <c r="V232" s="54"/>
      <c r="W232" s="54"/>
      <c r="X232" s="54"/>
      <c r="Y232" s="54"/>
      <c r="Z232" s="54"/>
      <c r="AA232" s="54"/>
      <c r="AB232" s="54"/>
      <c r="AC232" s="54"/>
      <c r="AD232" s="54"/>
      <c r="AE232" s="54"/>
      <c r="AF232" s="54"/>
      <c r="AG232" s="5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54"/>
      <c r="P233" s="54"/>
      <c r="Q233" s="54"/>
      <c r="R233" s="54"/>
      <c r="S233" s="54"/>
      <c r="T233" s="54"/>
      <c r="U233" s="54"/>
      <c r="V233" s="54"/>
      <c r="W233" s="54"/>
      <c r="X233" s="54"/>
      <c r="Y233" s="54"/>
      <c r="Z233" s="54"/>
      <c r="AA233" s="54"/>
      <c r="AB233" s="54"/>
      <c r="AC233" s="54"/>
      <c r="AD233" s="54"/>
      <c r="AE233" s="54"/>
      <c r="AF233" s="54"/>
      <c r="AG233" s="5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54"/>
      <c r="P234" s="54"/>
      <c r="Q234" s="54"/>
      <c r="R234" s="54"/>
      <c r="S234" s="54"/>
      <c r="T234" s="54"/>
      <c r="U234" s="54"/>
      <c r="V234" s="54"/>
      <c r="W234" s="54"/>
      <c r="X234" s="54"/>
      <c r="Y234" s="54"/>
      <c r="Z234" s="54"/>
      <c r="AA234" s="54"/>
      <c r="AB234" s="54"/>
      <c r="AC234" s="54"/>
      <c r="AD234" s="54"/>
      <c r="AE234" s="54"/>
      <c r="AF234" s="54"/>
      <c r="AG234" s="5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54"/>
      <c r="P235" s="54"/>
      <c r="Q235" s="54"/>
      <c r="R235" s="54"/>
      <c r="S235" s="54"/>
      <c r="T235" s="54"/>
      <c r="U235" s="54"/>
      <c r="V235" s="54"/>
      <c r="W235" s="54"/>
      <c r="X235" s="54"/>
      <c r="Y235" s="54"/>
      <c r="Z235" s="54"/>
      <c r="AA235" s="54"/>
      <c r="AB235" s="54"/>
      <c r="AC235" s="54"/>
      <c r="AD235" s="54"/>
      <c r="AE235" s="54"/>
      <c r="AF235" s="54"/>
      <c r="AG235" s="5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54"/>
      <c r="P236" s="54"/>
      <c r="Q236" s="54"/>
      <c r="R236" s="54"/>
      <c r="S236" s="54"/>
      <c r="T236" s="54"/>
      <c r="U236" s="54"/>
      <c r="V236" s="54"/>
      <c r="W236" s="54"/>
      <c r="X236" s="54"/>
      <c r="Y236" s="54"/>
      <c r="Z236" s="54"/>
      <c r="AA236" s="54"/>
      <c r="AB236" s="54"/>
      <c r="AC236" s="54"/>
      <c r="AD236" s="54"/>
      <c r="AE236" s="54"/>
      <c r="AF236" s="54"/>
      <c r="AG236" s="5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54"/>
      <c r="P237" s="54"/>
      <c r="Q237" s="54"/>
      <c r="R237" s="54"/>
      <c r="S237" s="54"/>
      <c r="T237" s="54"/>
      <c r="U237" s="54"/>
      <c r="V237" s="54"/>
      <c r="W237" s="54"/>
      <c r="X237" s="54"/>
      <c r="Y237" s="54"/>
      <c r="Z237" s="54"/>
      <c r="AA237" s="54"/>
      <c r="AB237" s="54"/>
      <c r="AC237" s="54"/>
      <c r="AD237" s="54"/>
      <c r="AE237" s="54"/>
      <c r="AF237" s="54"/>
      <c r="AG237" s="5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54"/>
      <c r="P238" s="54"/>
      <c r="Q238" s="54"/>
      <c r="R238" s="54"/>
      <c r="S238" s="54"/>
      <c r="T238" s="54"/>
      <c r="U238" s="54"/>
      <c r="V238" s="54"/>
      <c r="W238" s="54"/>
      <c r="X238" s="54"/>
      <c r="Y238" s="54"/>
      <c r="Z238" s="54"/>
      <c r="AA238" s="54"/>
      <c r="AB238" s="54"/>
      <c r="AC238" s="54"/>
      <c r="AD238" s="54"/>
      <c r="AE238" s="54"/>
      <c r="AF238" s="54"/>
      <c r="AG238" s="5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54"/>
      <c r="P239" s="54"/>
      <c r="Q239" s="54"/>
      <c r="R239" s="54"/>
      <c r="S239" s="54"/>
      <c r="T239" s="54"/>
      <c r="U239" s="54"/>
      <c r="V239" s="54"/>
      <c r="W239" s="54"/>
      <c r="X239" s="54"/>
      <c r="Y239" s="54"/>
      <c r="Z239" s="54"/>
      <c r="AA239" s="54"/>
      <c r="AB239" s="54"/>
      <c r="AC239" s="54"/>
      <c r="AD239" s="54"/>
      <c r="AE239" s="54"/>
      <c r="AF239" s="54"/>
      <c r="AG239" s="5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54"/>
      <c r="P240" s="54"/>
      <c r="Q240" s="54"/>
      <c r="R240" s="54"/>
      <c r="S240" s="54"/>
      <c r="T240" s="54"/>
      <c r="U240" s="54"/>
      <c r="V240" s="54"/>
      <c r="W240" s="54"/>
      <c r="X240" s="54"/>
      <c r="Y240" s="54"/>
      <c r="Z240" s="54"/>
      <c r="AA240" s="54"/>
      <c r="AB240" s="54"/>
      <c r="AC240" s="54"/>
      <c r="AD240" s="54"/>
      <c r="AE240" s="54"/>
      <c r="AF240" s="54"/>
      <c r="AG240" s="5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54"/>
      <c r="P241" s="54"/>
      <c r="Q241" s="54"/>
      <c r="R241" s="54"/>
      <c r="S241" s="54"/>
      <c r="T241" s="54"/>
      <c r="U241" s="54"/>
      <c r="V241" s="54"/>
      <c r="W241" s="54"/>
      <c r="X241" s="54"/>
      <c r="Y241" s="54"/>
      <c r="Z241" s="54"/>
      <c r="AA241" s="54"/>
      <c r="AB241" s="54"/>
      <c r="AC241" s="54"/>
      <c r="AD241" s="54"/>
      <c r="AE241" s="54"/>
      <c r="AF241" s="54"/>
      <c r="AG241" s="5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54"/>
      <c r="P242" s="54"/>
      <c r="Q242" s="54"/>
      <c r="R242" s="54"/>
      <c r="S242" s="54"/>
      <c r="T242" s="54"/>
      <c r="U242" s="54"/>
      <c r="V242" s="54"/>
      <c r="W242" s="54"/>
      <c r="X242" s="54"/>
      <c r="Y242" s="54"/>
      <c r="Z242" s="54"/>
      <c r="AA242" s="54"/>
      <c r="AB242" s="54"/>
      <c r="AC242" s="54"/>
      <c r="AD242" s="54"/>
      <c r="AE242" s="54"/>
      <c r="AF242" s="54"/>
      <c r="AG242" s="5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54"/>
      <c r="P243" s="54"/>
      <c r="Q243" s="54"/>
      <c r="R243" s="54"/>
      <c r="S243" s="54"/>
      <c r="T243" s="54"/>
      <c r="U243" s="54"/>
      <c r="V243" s="54"/>
      <c r="W243" s="54"/>
      <c r="X243" s="54"/>
      <c r="Y243" s="54"/>
      <c r="Z243" s="54"/>
      <c r="AA243" s="54"/>
      <c r="AB243" s="54"/>
      <c r="AC243" s="54"/>
      <c r="AD243" s="54"/>
      <c r="AE243" s="54"/>
      <c r="AF243" s="54"/>
      <c r="AG243" s="5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54"/>
      <c r="P244" s="54"/>
      <c r="Q244" s="54"/>
      <c r="R244" s="54"/>
      <c r="S244" s="54"/>
      <c r="T244" s="54"/>
      <c r="U244" s="54"/>
      <c r="V244" s="54"/>
      <c r="W244" s="54"/>
      <c r="X244" s="54"/>
      <c r="Y244" s="54"/>
      <c r="Z244" s="54"/>
      <c r="AA244" s="54"/>
      <c r="AB244" s="54"/>
      <c r="AC244" s="54"/>
      <c r="AD244" s="54"/>
      <c r="AE244" s="54"/>
      <c r="AF244" s="54"/>
      <c r="AG244" s="5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54"/>
      <c r="P245" s="54"/>
      <c r="Q245" s="54"/>
      <c r="R245" s="54"/>
      <c r="S245" s="54"/>
      <c r="T245" s="54"/>
      <c r="U245" s="54"/>
      <c r="V245" s="54"/>
      <c r="W245" s="54"/>
      <c r="X245" s="54"/>
      <c r="Y245" s="54"/>
      <c r="Z245" s="54"/>
      <c r="AA245" s="54"/>
      <c r="AB245" s="54"/>
      <c r="AC245" s="54"/>
      <c r="AD245" s="54"/>
      <c r="AE245" s="54"/>
      <c r="AF245" s="54"/>
      <c r="AG245" s="5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54"/>
      <c r="P246" s="54"/>
      <c r="Q246" s="54"/>
      <c r="R246" s="54"/>
      <c r="S246" s="54"/>
      <c r="T246" s="54"/>
      <c r="U246" s="54"/>
      <c r="V246" s="54"/>
      <c r="W246" s="54"/>
      <c r="X246" s="54"/>
      <c r="Y246" s="54"/>
      <c r="Z246" s="54"/>
      <c r="AA246" s="54"/>
      <c r="AB246" s="54"/>
      <c r="AC246" s="54"/>
      <c r="AD246" s="54"/>
      <c r="AE246" s="54"/>
      <c r="AF246" s="54"/>
      <c r="AG246" s="5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54"/>
      <c r="P247" s="54"/>
      <c r="Q247" s="54"/>
      <c r="R247" s="54"/>
      <c r="S247" s="54"/>
      <c r="T247" s="54"/>
      <c r="U247" s="54"/>
      <c r="V247" s="54"/>
      <c r="W247" s="54"/>
      <c r="X247" s="54"/>
      <c r="Y247" s="54"/>
      <c r="Z247" s="54"/>
      <c r="AA247" s="54"/>
      <c r="AB247" s="54"/>
      <c r="AC247" s="54"/>
      <c r="AD247" s="54"/>
      <c r="AE247" s="54"/>
      <c r="AF247" s="54"/>
      <c r="AG247" s="5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54"/>
      <c r="P248" s="54"/>
      <c r="Q248" s="54"/>
      <c r="R248" s="54"/>
      <c r="S248" s="54"/>
      <c r="T248" s="54"/>
      <c r="U248" s="54"/>
      <c r="V248" s="54"/>
      <c r="W248" s="54"/>
      <c r="X248" s="54"/>
      <c r="Y248" s="54"/>
      <c r="Z248" s="54"/>
      <c r="AA248" s="54"/>
      <c r="AB248" s="54"/>
      <c r="AC248" s="54"/>
      <c r="AD248" s="54"/>
      <c r="AE248" s="54"/>
      <c r="AF248" s="54"/>
      <c r="AG248" s="5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54"/>
      <c r="P249" s="54"/>
      <c r="Q249" s="54"/>
      <c r="R249" s="54"/>
      <c r="S249" s="54"/>
      <c r="T249" s="54"/>
      <c r="U249" s="54"/>
      <c r="V249" s="54"/>
      <c r="W249" s="54"/>
      <c r="X249" s="54"/>
      <c r="Y249" s="54"/>
      <c r="Z249" s="54"/>
      <c r="AA249" s="54"/>
      <c r="AB249" s="54"/>
      <c r="AC249" s="54"/>
      <c r="AD249" s="54"/>
      <c r="AE249" s="54"/>
      <c r="AF249" s="54"/>
      <c r="AG249" s="5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54"/>
      <c r="P250" s="54"/>
      <c r="Q250" s="54"/>
      <c r="R250" s="54"/>
      <c r="S250" s="54"/>
      <c r="T250" s="54"/>
      <c r="U250" s="54"/>
      <c r="V250" s="54"/>
      <c r="W250" s="54"/>
      <c r="X250" s="54"/>
      <c r="Y250" s="54"/>
      <c r="Z250" s="54"/>
      <c r="AA250" s="54"/>
      <c r="AB250" s="54"/>
      <c r="AC250" s="54"/>
      <c r="AD250" s="54"/>
      <c r="AE250" s="54"/>
      <c r="AF250" s="54"/>
      <c r="AG250" s="5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54"/>
      <c r="P251" s="54"/>
      <c r="Q251" s="54"/>
      <c r="R251" s="54"/>
      <c r="S251" s="54"/>
      <c r="T251" s="54"/>
      <c r="U251" s="54"/>
      <c r="V251" s="54"/>
      <c r="W251" s="54"/>
      <c r="X251" s="54"/>
      <c r="Y251" s="54"/>
      <c r="Z251" s="54"/>
      <c r="AA251" s="54"/>
      <c r="AB251" s="54"/>
      <c r="AC251" s="54"/>
      <c r="AD251" s="54"/>
      <c r="AE251" s="54"/>
      <c r="AF251" s="54"/>
      <c r="AG251" s="5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54"/>
      <c r="P252" s="54"/>
      <c r="Q252" s="54"/>
      <c r="R252" s="54"/>
      <c r="S252" s="54"/>
      <c r="T252" s="54"/>
      <c r="U252" s="54"/>
      <c r="V252" s="54"/>
      <c r="W252" s="54"/>
      <c r="X252" s="54"/>
      <c r="Y252" s="54"/>
      <c r="Z252" s="54"/>
      <c r="AA252" s="54"/>
      <c r="AB252" s="54"/>
      <c r="AC252" s="54"/>
      <c r="AD252" s="54"/>
      <c r="AE252" s="54"/>
      <c r="AF252" s="54"/>
      <c r="AG252" s="5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54"/>
      <c r="P253" s="54"/>
      <c r="Q253" s="54"/>
      <c r="R253" s="54"/>
      <c r="S253" s="54"/>
      <c r="T253" s="54"/>
      <c r="U253" s="54"/>
      <c r="V253" s="54"/>
      <c r="W253" s="54"/>
      <c r="X253" s="54"/>
      <c r="Y253" s="54"/>
      <c r="Z253" s="54"/>
      <c r="AA253" s="54"/>
      <c r="AB253" s="54"/>
      <c r="AC253" s="54"/>
      <c r="AD253" s="54"/>
      <c r="AE253" s="54"/>
      <c r="AF253" s="54"/>
      <c r="AG253" s="5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54"/>
      <c r="P254" s="54"/>
      <c r="Q254" s="54"/>
      <c r="R254" s="54"/>
      <c r="S254" s="54"/>
      <c r="T254" s="54"/>
      <c r="U254" s="54"/>
      <c r="V254" s="54"/>
      <c r="W254" s="54"/>
      <c r="X254" s="54"/>
      <c r="Y254" s="54"/>
      <c r="Z254" s="54"/>
      <c r="AA254" s="54"/>
      <c r="AB254" s="54"/>
      <c r="AC254" s="54"/>
      <c r="AD254" s="54"/>
      <c r="AE254" s="54"/>
      <c r="AF254" s="54"/>
      <c r="AG254" s="5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54"/>
      <c r="P255" s="54"/>
      <c r="Q255" s="54"/>
      <c r="R255" s="54"/>
      <c r="S255" s="54"/>
      <c r="T255" s="54"/>
      <c r="U255" s="54"/>
      <c r="V255" s="54"/>
      <c r="W255" s="54"/>
      <c r="X255" s="54"/>
      <c r="Y255" s="54"/>
      <c r="Z255" s="54"/>
      <c r="AA255" s="54"/>
      <c r="AB255" s="54"/>
      <c r="AC255" s="54"/>
      <c r="AD255" s="54"/>
      <c r="AE255" s="54"/>
      <c r="AF255" s="54"/>
      <c r="AG255" s="5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54"/>
      <c r="P256" s="54"/>
      <c r="Q256" s="54"/>
      <c r="R256" s="54"/>
      <c r="S256" s="54"/>
      <c r="T256" s="54"/>
      <c r="U256" s="54"/>
      <c r="V256" s="54"/>
      <c r="W256" s="54"/>
      <c r="X256" s="54"/>
      <c r="Y256" s="54"/>
      <c r="Z256" s="54"/>
      <c r="AA256" s="54"/>
      <c r="AB256" s="54"/>
      <c r="AC256" s="54"/>
      <c r="AD256" s="54"/>
      <c r="AE256" s="54"/>
      <c r="AF256" s="54"/>
      <c r="AG256" s="5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54"/>
      <c r="P257" s="54"/>
      <c r="Q257" s="54"/>
      <c r="R257" s="54"/>
      <c r="S257" s="54"/>
      <c r="T257" s="54"/>
      <c r="U257" s="54"/>
      <c r="V257" s="54"/>
      <c r="W257" s="54"/>
      <c r="X257" s="54"/>
      <c r="Y257" s="54"/>
      <c r="Z257" s="54"/>
      <c r="AA257" s="54"/>
      <c r="AB257" s="54"/>
      <c r="AC257" s="54"/>
      <c r="AD257" s="54"/>
      <c r="AE257" s="54"/>
      <c r="AF257" s="54"/>
      <c r="AG257" s="5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54"/>
      <c r="P258" s="54"/>
      <c r="Q258" s="54"/>
      <c r="R258" s="54"/>
      <c r="S258" s="54"/>
      <c r="T258" s="54"/>
      <c r="U258" s="54"/>
      <c r="V258" s="54"/>
      <c r="W258" s="54"/>
      <c r="X258" s="54"/>
      <c r="Y258" s="54"/>
      <c r="Z258" s="54"/>
      <c r="AA258" s="54"/>
      <c r="AB258" s="54"/>
      <c r="AC258" s="54"/>
      <c r="AD258" s="54"/>
      <c r="AE258" s="54"/>
      <c r="AF258" s="54"/>
      <c r="AG258" s="5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54"/>
      <c r="P259" s="54"/>
      <c r="Q259" s="54"/>
      <c r="R259" s="54"/>
      <c r="S259" s="54"/>
      <c r="T259" s="54"/>
      <c r="U259" s="54"/>
      <c r="V259" s="54"/>
      <c r="W259" s="54"/>
      <c r="X259" s="54"/>
      <c r="Y259" s="54"/>
      <c r="Z259" s="54"/>
      <c r="AA259" s="54"/>
      <c r="AB259" s="54"/>
      <c r="AC259" s="54"/>
      <c r="AD259" s="54"/>
      <c r="AE259" s="54"/>
      <c r="AF259" s="54"/>
      <c r="AG259" s="5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54"/>
      <c r="P260" s="54"/>
      <c r="Q260" s="54"/>
      <c r="R260" s="54"/>
      <c r="S260" s="54"/>
      <c r="T260" s="54"/>
      <c r="U260" s="54"/>
      <c r="V260" s="54"/>
      <c r="W260" s="54"/>
      <c r="X260" s="54"/>
      <c r="Y260" s="54"/>
      <c r="Z260" s="54"/>
      <c r="AA260" s="54"/>
      <c r="AB260" s="54"/>
      <c r="AC260" s="54"/>
      <c r="AD260" s="54"/>
      <c r="AE260" s="54"/>
      <c r="AF260" s="54"/>
      <c r="AG260" s="5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54"/>
      <c r="P261" s="54"/>
      <c r="Q261" s="54"/>
      <c r="R261" s="54"/>
      <c r="S261" s="54"/>
      <c r="T261" s="54"/>
      <c r="U261" s="54"/>
      <c r="V261" s="54"/>
      <c r="W261" s="54"/>
      <c r="X261" s="54"/>
      <c r="Y261" s="54"/>
      <c r="Z261" s="54"/>
      <c r="AA261" s="54"/>
      <c r="AB261" s="54"/>
      <c r="AC261" s="54"/>
      <c r="AD261" s="54"/>
      <c r="AE261" s="54"/>
      <c r="AF261" s="54"/>
      <c r="AG261" s="5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54"/>
      <c r="P262" s="54"/>
      <c r="Q262" s="54"/>
      <c r="R262" s="54"/>
      <c r="S262" s="54"/>
      <c r="T262" s="54"/>
      <c r="U262" s="54"/>
      <c r="V262" s="54"/>
      <c r="W262" s="54"/>
      <c r="X262" s="54"/>
      <c r="Y262" s="54"/>
      <c r="Z262" s="54"/>
      <c r="AA262" s="54"/>
      <c r="AB262" s="54"/>
      <c r="AC262" s="54"/>
      <c r="AD262" s="54"/>
      <c r="AE262" s="54"/>
      <c r="AF262" s="54"/>
      <c r="AG262" s="5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54"/>
      <c r="P263" s="54"/>
      <c r="Q263" s="54"/>
      <c r="R263" s="54"/>
      <c r="S263" s="54"/>
      <c r="T263" s="54"/>
      <c r="U263" s="54"/>
      <c r="V263" s="54"/>
      <c r="W263" s="54"/>
      <c r="X263" s="54"/>
      <c r="Y263" s="54"/>
      <c r="Z263" s="54"/>
      <c r="AA263" s="54"/>
      <c r="AB263" s="54"/>
      <c r="AC263" s="54"/>
      <c r="AD263" s="54"/>
      <c r="AE263" s="54"/>
      <c r="AF263" s="54"/>
      <c r="AG263" s="5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54"/>
      <c r="P264" s="54"/>
      <c r="Q264" s="54"/>
      <c r="R264" s="54"/>
      <c r="S264" s="54"/>
      <c r="T264" s="54"/>
      <c r="U264" s="54"/>
      <c r="V264" s="54"/>
      <c r="W264" s="54"/>
      <c r="X264" s="54"/>
      <c r="Y264" s="54"/>
      <c r="Z264" s="54"/>
      <c r="AA264" s="54"/>
      <c r="AB264" s="54"/>
      <c r="AC264" s="54"/>
      <c r="AD264" s="54"/>
      <c r="AE264" s="54"/>
      <c r="AF264" s="54"/>
      <c r="AG264" s="5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54"/>
      <c r="P265" s="54"/>
      <c r="Q265" s="54"/>
      <c r="R265" s="54"/>
      <c r="S265" s="54"/>
      <c r="T265" s="54"/>
      <c r="U265" s="54"/>
      <c r="V265" s="54"/>
      <c r="W265" s="54"/>
      <c r="X265" s="54"/>
      <c r="Y265" s="54"/>
      <c r="Z265" s="54"/>
      <c r="AA265" s="54"/>
      <c r="AB265" s="54"/>
      <c r="AC265" s="54"/>
      <c r="AD265" s="54"/>
      <c r="AE265" s="54"/>
      <c r="AF265" s="54"/>
      <c r="AG265" s="5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54"/>
      <c r="P266" s="54"/>
      <c r="Q266" s="54"/>
      <c r="R266" s="54"/>
      <c r="S266" s="54"/>
      <c r="T266" s="54"/>
      <c r="U266" s="54"/>
      <c r="V266" s="54"/>
      <c r="W266" s="54"/>
      <c r="X266" s="54"/>
      <c r="Y266" s="54"/>
      <c r="Z266" s="54"/>
      <c r="AA266" s="54"/>
      <c r="AB266" s="54"/>
      <c r="AC266" s="54"/>
      <c r="AD266" s="54"/>
      <c r="AE266" s="54"/>
      <c r="AF266" s="54"/>
      <c r="AG266" s="5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54"/>
      <c r="P267" s="54"/>
      <c r="Q267" s="54"/>
      <c r="R267" s="54"/>
      <c r="S267" s="54"/>
      <c r="T267" s="54"/>
      <c r="U267" s="54"/>
      <c r="V267" s="54"/>
      <c r="W267" s="54"/>
      <c r="X267" s="54"/>
      <c r="Y267" s="54"/>
      <c r="Z267" s="54"/>
      <c r="AA267" s="54"/>
      <c r="AB267" s="54"/>
      <c r="AC267" s="54"/>
      <c r="AD267" s="54"/>
      <c r="AE267" s="54"/>
      <c r="AF267" s="54"/>
      <c r="AG267" s="5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54"/>
      <c r="P268" s="54"/>
      <c r="Q268" s="54"/>
      <c r="R268" s="54"/>
      <c r="S268" s="54"/>
      <c r="T268" s="54"/>
      <c r="U268" s="54"/>
      <c r="V268" s="54"/>
      <c r="W268" s="54"/>
      <c r="X268" s="54"/>
      <c r="Y268" s="54"/>
      <c r="Z268" s="54"/>
      <c r="AA268" s="54"/>
      <c r="AB268" s="54"/>
      <c r="AC268" s="54"/>
      <c r="AD268" s="54"/>
      <c r="AE268" s="54"/>
      <c r="AF268" s="54"/>
      <c r="AG268" s="5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54"/>
      <c r="P269" s="54"/>
      <c r="Q269" s="54"/>
      <c r="R269" s="54"/>
      <c r="S269" s="54"/>
      <c r="T269" s="54"/>
      <c r="U269" s="54"/>
      <c r="V269" s="54"/>
      <c r="W269" s="54"/>
      <c r="X269" s="54"/>
      <c r="Y269" s="54"/>
      <c r="Z269" s="54"/>
      <c r="AA269" s="54"/>
      <c r="AB269" s="54"/>
      <c r="AC269" s="54"/>
      <c r="AD269" s="54"/>
      <c r="AE269" s="54"/>
      <c r="AF269" s="54"/>
      <c r="AG269" s="5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54"/>
      <c r="P270" s="54"/>
      <c r="Q270" s="54"/>
      <c r="R270" s="54"/>
      <c r="S270" s="54"/>
      <c r="T270" s="54"/>
      <c r="U270" s="54"/>
      <c r="V270" s="54"/>
      <c r="W270" s="54"/>
      <c r="X270" s="54"/>
      <c r="Y270" s="54"/>
      <c r="Z270" s="54"/>
      <c r="AA270" s="54"/>
      <c r="AB270" s="54"/>
      <c r="AC270" s="54"/>
      <c r="AD270" s="54"/>
      <c r="AE270" s="54"/>
      <c r="AF270" s="54"/>
      <c r="AG270" s="5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54"/>
      <c r="P271" s="54"/>
      <c r="Q271" s="54"/>
      <c r="R271" s="54"/>
      <c r="S271" s="54"/>
      <c r="T271" s="54"/>
      <c r="U271" s="54"/>
      <c r="V271" s="54"/>
      <c r="W271" s="54"/>
      <c r="X271" s="54"/>
      <c r="Y271" s="54"/>
      <c r="Z271" s="54"/>
      <c r="AA271" s="54"/>
      <c r="AB271" s="54"/>
      <c r="AC271" s="54"/>
      <c r="AD271" s="54"/>
      <c r="AE271" s="54"/>
      <c r="AF271" s="54"/>
      <c r="AG271" s="5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54"/>
      <c r="P272" s="54"/>
      <c r="Q272" s="54"/>
      <c r="R272" s="54"/>
      <c r="S272" s="54"/>
      <c r="T272" s="54"/>
      <c r="U272" s="54"/>
      <c r="V272" s="54"/>
      <c r="W272" s="54"/>
      <c r="X272" s="54"/>
      <c r="Y272" s="54"/>
      <c r="Z272" s="54"/>
      <c r="AA272" s="54"/>
      <c r="AB272" s="54"/>
      <c r="AC272" s="54"/>
      <c r="AD272" s="54"/>
      <c r="AE272" s="54"/>
      <c r="AF272" s="54"/>
      <c r="AG272" s="5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54"/>
      <c r="P273" s="54"/>
      <c r="Q273" s="54"/>
      <c r="R273" s="54"/>
      <c r="S273" s="54"/>
      <c r="T273" s="54"/>
      <c r="U273" s="54"/>
      <c r="V273" s="54"/>
      <c r="W273" s="54"/>
      <c r="X273" s="54"/>
      <c r="Y273" s="54"/>
      <c r="Z273" s="54"/>
      <c r="AA273" s="54"/>
      <c r="AB273" s="54"/>
      <c r="AC273" s="54"/>
      <c r="AD273" s="54"/>
      <c r="AE273" s="54"/>
      <c r="AF273" s="54"/>
      <c r="AG273" s="5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54"/>
      <c r="P274" s="54"/>
      <c r="Q274" s="54"/>
      <c r="R274" s="54"/>
      <c r="S274" s="54"/>
      <c r="T274" s="54"/>
      <c r="U274" s="54"/>
      <c r="V274" s="54"/>
      <c r="W274" s="54"/>
      <c r="X274" s="54"/>
      <c r="Y274" s="54"/>
      <c r="Z274" s="54"/>
      <c r="AA274" s="54"/>
      <c r="AB274" s="54"/>
      <c r="AC274" s="54"/>
      <c r="AD274" s="54"/>
      <c r="AE274" s="54"/>
      <c r="AF274" s="54"/>
      <c r="AG274" s="5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54"/>
      <c r="P275" s="54"/>
      <c r="Q275" s="54"/>
      <c r="R275" s="54"/>
      <c r="S275" s="54"/>
      <c r="T275" s="54"/>
      <c r="U275" s="54"/>
      <c r="V275" s="54"/>
      <c r="W275" s="54"/>
      <c r="X275" s="54"/>
      <c r="Y275" s="54"/>
      <c r="Z275" s="54"/>
      <c r="AA275" s="54"/>
      <c r="AB275" s="54"/>
      <c r="AC275" s="54"/>
      <c r="AD275" s="54"/>
      <c r="AE275" s="54"/>
      <c r="AF275" s="54"/>
      <c r="AG275" s="5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54"/>
      <c r="P276" s="54"/>
      <c r="Q276" s="54"/>
      <c r="R276" s="54"/>
      <c r="S276" s="54"/>
      <c r="T276" s="54"/>
      <c r="U276" s="54"/>
      <c r="V276" s="54"/>
      <c r="W276" s="54"/>
      <c r="X276" s="54"/>
      <c r="Y276" s="54"/>
      <c r="Z276" s="54"/>
      <c r="AA276" s="54"/>
      <c r="AB276" s="54"/>
      <c r="AC276" s="54"/>
      <c r="AD276" s="54"/>
      <c r="AE276" s="54"/>
      <c r="AF276" s="54"/>
      <c r="AG276" s="5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54"/>
      <c r="P277" s="54"/>
      <c r="Q277" s="54"/>
      <c r="R277" s="54"/>
      <c r="S277" s="54"/>
      <c r="T277" s="54"/>
      <c r="U277" s="54"/>
      <c r="V277" s="54"/>
      <c r="W277" s="54"/>
      <c r="X277" s="54"/>
      <c r="Y277" s="54"/>
      <c r="Z277" s="54"/>
      <c r="AA277" s="54"/>
      <c r="AB277" s="54"/>
      <c r="AC277" s="54"/>
      <c r="AD277" s="54"/>
      <c r="AE277" s="54"/>
      <c r="AF277" s="54"/>
      <c r="AG277" s="5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54"/>
      <c r="P278" s="54"/>
      <c r="Q278" s="54"/>
      <c r="R278" s="54"/>
      <c r="S278" s="54"/>
      <c r="T278" s="54"/>
      <c r="U278" s="54"/>
      <c r="V278" s="54"/>
      <c r="W278" s="54"/>
      <c r="X278" s="54"/>
      <c r="Y278" s="54"/>
      <c r="Z278" s="54"/>
      <c r="AA278" s="54"/>
      <c r="AB278" s="54"/>
      <c r="AC278" s="54"/>
      <c r="AD278" s="54"/>
      <c r="AE278" s="54"/>
      <c r="AF278" s="54"/>
      <c r="AG278" s="5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54"/>
      <c r="P279" s="54"/>
      <c r="Q279" s="54"/>
      <c r="R279" s="54"/>
      <c r="S279" s="54"/>
      <c r="T279" s="54"/>
      <c r="U279" s="54"/>
      <c r="V279" s="54"/>
      <c r="W279" s="54"/>
      <c r="X279" s="54"/>
      <c r="Y279" s="54"/>
      <c r="Z279" s="54"/>
      <c r="AA279" s="54"/>
      <c r="AB279" s="54"/>
      <c r="AC279" s="54"/>
      <c r="AD279" s="54"/>
      <c r="AE279" s="54"/>
      <c r="AF279" s="54"/>
      <c r="AG279" s="5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54"/>
      <c r="P280" s="54"/>
      <c r="Q280" s="54"/>
      <c r="R280" s="54"/>
      <c r="S280" s="54"/>
      <c r="T280" s="54"/>
      <c r="U280" s="54"/>
      <c r="V280" s="54"/>
      <c r="W280" s="54"/>
      <c r="X280" s="54"/>
      <c r="Y280" s="54"/>
      <c r="Z280" s="54"/>
      <c r="AA280" s="54"/>
      <c r="AB280" s="54"/>
      <c r="AC280" s="54"/>
      <c r="AD280" s="54"/>
      <c r="AE280" s="54"/>
      <c r="AF280" s="54"/>
      <c r="AG280" s="5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54"/>
      <c r="P281" s="54"/>
      <c r="Q281" s="54"/>
      <c r="R281" s="54"/>
      <c r="S281" s="54"/>
      <c r="T281" s="54"/>
      <c r="U281" s="54"/>
      <c r="V281" s="54"/>
      <c r="W281" s="54"/>
      <c r="X281" s="54"/>
      <c r="Y281" s="54"/>
      <c r="Z281" s="54"/>
      <c r="AA281" s="54"/>
      <c r="AB281" s="54"/>
      <c r="AC281" s="54"/>
      <c r="AD281" s="54"/>
      <c r="AE281" s="54"/>
      <c r="AF281" s="54"/>
      <c r="AG281" s="5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54"/>
      <c r="P282" s="54"/>
      <c r="Q282" s="54"/>
      <c r="R282" s="54"/>
      <c r="S282" s="54"/>
      <c r="T282" s="54"/>
      <c r="U282" s="54"/>
      <c r="V282" s="54"/>
      <c r="W282" s="54"/>
      <c r="X282" s="54"/>
      <c r="Y282" s="54"/>
      <c r="Z282" s="54"/>
      <c r="AA282" s="54"/>
      <c r="AB282" s="54"/>
      <c r="AC282" s="54"/>
      <c r="AD282" s="54"/>
      <c r="AE282" s="54"/>
      <c r="AF282" s="54"/>
      <c r="AG282" s="5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54"/>
      <c r="P283" s="54"/>
      <c r="Q283" s="54"/>
      <c r="R283" s="54"/>
      <c r="S283" s="54"/>
      <c r="T283" s="54"/>
      <c r="U283" s="54"/>
      <c r="V283" s="54"/>
      <c r="W283" s="54"/>
      <c r="X283" s="54"/>
      <c r="Y283" s="54"/>
      <c r="Z283" s="54"/>
      <c r="AA283" s="54"/>
      <c r="AB283" s="54"/>
      <c r="AC283" s="54"/>
      <c r="AD283" s="54"/>
      <c r="AE283" s="54"/>
      <c r="AF283" s="54"/>
      <c r="AG283" s="5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54"/>
      <c r="P284" s="54"/>
      <c r="Q284" s="54"/>
      <c r="R284" s="54"/>
      <c r="S284" s="54"/>
      <c r="T284" s="54"/>
      <c r="U284" s="54"/>
      <c r="V284" s="54"/>
      <c r="W284" s="54"/>
      <c r="X284" s="54"/>
      <c r="Y284" s="54"/>
      <c r="Z284" s="54"/>
      <c r="AA284" s="54"/>
      <c r="AB284" s="54"/>
      <c r="AC284" s="54"/>
      <c r="AD284" s="54"/>
      <c r="AE284" s="54"/>
      <c r="AF284" s="54"/>
      <c r="AG284" s="5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54"/>
      <c r="P285" s="54"/>
      <c r="Q285" s="54"/>
      <c r="R285" s="54"/>
      <c r="S285" s="54"/>
      <c r="T285" s="54"/>
      <c r="U285" s="54"/>
      <c r="V285" s="54"/>
      <c r="W285" s="54"/>
      <c r="X285" s="54"/>
      <c r="Y285" s="54"/>
      <c r="Z285" s="54"/>
      <c r="AA285" s="54"/>
      <c r="AB285" s="54"/>
      <c r="AC285" s="54"/>
      <c r="AD285" s="54"/>
      <c r="AE285" s="54"/>
      <c r="AF285" s="54"/>
      <c r="AG285" s="5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54"/>
      <c r="P286" s="54"/>
      <c r="Q286" s="54"/>
      <c r="R286" s="54"/>
      <c r="S286" s="54"/>
      <c r="T286" s="54"/>
      <c r="U286" s="54"/>
      <c r="V286" s="54"/>
      <c r="W286" s="54"/>
      <c r="X286" s="54"/>
      <c r="Y286" s="54"/>
      <c r="Z286" s="54"/>
      <c r="AA286" s="54"/>
      <c r="AB286" s="54"/>
      <c r="AC286" s="54"/>
      <c r="AD286" s="54"/>
      <c r="AE286" s="54"/>
      <c r="AF286" s="54"/>
      <c r="AG286" s="5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54"/>
      <c r="P287" s="54"/>
      <c r="Q287" s="54"/>
      <c r="R287" s="54"/>
      <c r="S287" s="54"/>
      <c r="T287" s="54"/>
      <c r="U287" s="54"/>
      <c r="V287" s="54"/>
      <c r="W287" s="54"/>
      <c r="X287" s="54"/>
      <c r="Y287" s="54"/>
      <c r="Z287" s="54"/>
      <c r="AA287" s="54"/>
      <c r="AB287" s="54"/>
      <c r="AC287" s="54"/>
      <c r="AD287" s="54"/>
      <c r="AE287" s="54"/>
      <c r="AF287" s="54"/>
      <c r="AG287" s="5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54"/>
      <c r="P288" s="54"/>
      <c r="Q288" s="54"/>
      <c r="R288" s="54"/>
      <c r="S288" s="54"/>
      <c r="T288" s="54"/>
      <c r="U288" s="54"/>
      <c r="V288" s="54"/>
      <c r="W288" s="54"/>
      <c r="X288" s="54"/>
      <c r="Y288" s="54"/>
      <c r="Z288" s="54"/>
      <c r="AA288" s="54"/>
      <c r="AB288" s="54"/>
      <c r="AC288" s="54"/>
      <c r="AD288" s="54"/>
      <c r="AE288" s="54"/>
      <c r="AF288" s="54"/>
      <c r="AG288" s="5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54"/>
      <c r="P289" s="54"/>
      <c r="Q289" s="54"/>
      <c r="R289" s="54"/>
      <c r="S289" s="54"/>
      <c r="T289" s="54"/>
      <c r="U289" s="54"/>
      <c r="V289" s="54"/>
      <c r="W289" s="54"/>
      <c r="X289" s="54"/>
      <c r="Y289" s="54"/>
      <c r="Z289" s="54"/>
      <c r="AA289" s="54"/>
      <c r="AB289" s="54"/>
      <c r="AC289" s="54"/>
      <c r="AD289" s="54"/>
      <c r="AE289" s="54"/>
      <c r="AF289" s="54"/>
      <c r="AG289" s="5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54"/>
      <c r="P290" s="54"/>
      <c r="Q290" s="54"/>
      <c r="R290" s="54"/>
      <c r="S290" s="54"/>
      <c r="T290" s="54"/>
      <c r="U290" s="54"/>
      <c r="V290" s="54"/>
      <c r="W290" s="54"/>
      <c r="X290" s="54"/>
      <c r="Y290" s="54"/>
      <c r="Z290" s="54"/>
      <c r="AA290" s="54"/>
      <c r="AB290" s="54"/>
      <c r="AC290" s="54"/>
      <c r="AD290" s="54"/>
      <c r="AE290" s="54"/>
      <c r="AF290" s="54"/>
      <c r="AG290" s="5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54"/>
      <c r="P291" s="54"/>
      <c r="Q291" s="54"/>
      <c r="R291" s="54"/>
      <c r="S291" s="54"/>
      <c r="T291" s="54"/>
      <c r="U291" s="54"/>
      <c r="V291" s="54"/>
      <c r="W291" s="54"/>
      <c r="X291" s="54"/>
      <c r="Y291" s="54"/>
      <c r="Z291" s="54"/>
      <c r="AA291" s="54"/>
      <c r="AB291" s="54"/>
      <c r="AC291" s="54"/>
      <c r="AD291" s="54"/>
      <c r="AE291" s="54"/>
      <c r="AF291" s="54"/>
      <c r="AG291" s="5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54"/>
      <c r="P292" s="54"/>
      <c r="Q292" s="54"/>
      <c r="R292" s="54"/>
      <c r="S292" s="54"/>
      <c r="T292" s="54"/>
      <c r="U292" s="54"/>
      <c r="V292" s="54"/>
      <c r="W292" s="54"/>
      <c r="X292" s="54"/>
      <c r="Y292" s="54"/>
      <c r="Z292" s="54"/>
      <c r="AA292" s="54"/>
      <c r="AB292" s="54"/>
      <c r="AC292" s="54"/>
      <c r="AD292" s="54"/>
      <c r="AE292" s="54"/>
      <c r="AF292" s="54"/>
      <c r="AG292" s="5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54"/>
      <c r="P293" s="54"/>
      <c r="Q293" s="54"/>
      <c r="R293" s="54"/>
      <c r="S293" s="54"/>
      <c r="T293" s="54"/>
      <c r="U293" s="54"/>
      <c r="V293" s="54"/>
      <c r="W293" s="54"/>
      <c r="X293" s="54"/>
      <c r="Y293" s="54"/>
      <c r="Z293" s="54"/>
      <c r="AA293" s="54"/>
      <c r="AB293" s="54"/>
      <c r="AC293" s="54"/>
      <c r="AD293" s="54"/>
      <c r="AE293" s="54"/>
      <c r="AF293" s="54"/>
      <c r="AG293" s="5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54"/>
      <c r="P294" s="54"/>
      <c r="Q294" s="54"/>
      <c r="R294" s="54"/>
      <c r="S294" s="54"/>
      <c r="T294" s="54"/>
      <c r="U294" s="54"/>
      <c r="V294" s="54"/>
      <c r="W294" s="54"/>
      <c r="X294" s="54"/>
      <c r="Y294" s="54"/>
      <c r="Z294" s="54"/>
      <c r="AA294" s="54"/>
      <c r="AB294" s="54"/>
      <c r="AC294" s="54"/>
      <c r="AD294" s="54"/>
      <c r="AE294" s="54"/>
      <c r="AF294" s="54"/>
      <c r="AG294" s="5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54"/>
      <c r="P295" s="54"/>
      <c r="Q295" s="54"/>
      <c r="R295" s="54"/>
      <c r="S295" s="54"/>
      <c r="T295" s="54"/>
      <c r="U295" s="54"/>
      <c r="V295" s="54"/>
      <c r="W295" s="54"/>
      <c r="X295" s="54"/>
      <c r="Y295" s="54"/>
      <c r="Z295" s="54"/>
      <c r="AA295" s="54"/>
      <c r="AB295" s="54"/>
      <c r="AC295" s="54"/>
      <c r="AD295" s="54"/>
      <c r="AE295" s="54"/>
      <c r="AF295" s="54"/>
      <c r="AG295" s="5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54"/>
      <c r="P296" s="54"/>
      <c r="Q296" s="54"/>
      <c r="R296" s="54"/>
      <c r="S296" s="54"/>
      <c r="T296" s="54"/>
      <c r="U296" s="54"/>
      <c r="V296" s="54"/>
      <c r="W296" s="54"/>
      <c r="X296" s="54"/>
      <c r="Y296" s="54"/>
      <c r="Z296" s="54"/>
      <c r="AA296" s="54"/>
      <c r="AB296" s="54"/>
      <c r="AC296" s="54"/>
      <c r="AD296" s="54"/>
      <c r="AE296" s="54"/>
      <c r="AF296" s="54"/>
      <c r="AG296" s="5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54"/>
      <c r="P297" s="54"/>
      <c r="Q297" s="54"/>
      <c r="R297" s="54"/>
      <c r="S297" s="54"/>
      <c r="T297" s="54"/>
      <c r="U297" s="54"/>
      <c r="V297" s="54"/>
      <c r="W297" s="54"/>
      <c r="X297" s="54"/>
      <c r="Y297" s="54"/>
      <c r="Z297" s="54"/>
      <c r="AA297" s="54"/>
      <c r="AB297" s="54"/>
      <c r="AC297" s="54"/>
      <c r="AD297" s="54"/>
      <c r="AE297" s="54"/>
      <c r="AF297" s="54"/>
      <c r="AG297" s="5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54"/>
      <c r="P298" s="54"/>
      <c r="Q298" s="54"/>
      <c r="R298" s="54"/>
      <c r="S298" s="54"/>
      <c r="T298" s="54"/>
      <c r="U298" s="54"/>
      <c r="V298" s="54"/>
      <c r="W298" s="54"/>
      <c r="X298" s="54"/>
      <c r="Y298" s="54"/>
      <c r="Z298" s="54"/>
      <c r="AA298" s="54"/>
      <c r="AB298" s="54"/>
      <c r="AC298" s="54"/>
      <c r="AD298" s="54"/>
      <c r="AE298" s="54"/>
      <c r="AF298" s="54"/>
      <c r="AG298" s="5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54"/>
      <c r="P299" s="54"/>
      <c r="Q299" s="54"/>
      <c r="R299" s="54"/>
      <c r="S299" s="54"/>
      <c r="T299" s="54"/>
      <c r="U299" s="54"/>
      <c r="V299" s="54"/>
      <c r="W299" s="54"/>
      <c r="X299" s="54"/>
      <c r="Y299" s="54"/>
      <c r="Z299" s="54"/>
      <c r="AA299" s="54"/>
      <c r="AB299" s="54"/>
      <c r="AC299" s="54"/>
      <c r="AD299" s="54"/>
      <c r="AE299" s="54"/>
      <c r="AF299" s="54"/>
      <c r="AG299" s="5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54"/>
      <c r="P300" s="54"/>
      <c r="Q300" s="54"/>
      <c r="R300" s="54"/>
      <c r="S300" s="54"/>
      <c r="T300" s="54"/>
      <c r="U300" s="54"/>
      <c r="V300" s="54"/>
      <c r="W300" s="54"/>
      <c r="X300" s="54"/>
      <c r="Y300" s="54"/>
      <c r="Z300" s="54"/>
      <c r="AA300" s="54"/>
      <c r="AB300" s="54"/>
      <c r="AC300" s="54"/>
      <c r="AD300" s="54"/>
      <c r="AE300" s="54"/>
      <c r="AF300" s="54"/>
      <c r="AG300" s="5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54"/>
      <c r="P301" s="54"/>
      <c r="Q301" s="54"/>
      <c r="R301" s="54"/>
      <c r="S301" s="54"/>
      <c r="T301" s="54"/>
      <c r="U301" s="54"/>
      <c r="V301" s="54"/>
      <c r="W301" s="54"/>
      <c r="X301" s="54"/>
      <c r="Y301" s="54"/>
      <c r="Z301" s="54"/>
      <c r="AA301" s="54"/>
      <c r="AB301" s="54"/>
      <c r="AC301" s="54"/>
      <c r="AD301" s="54"/>
      <c r="AE301" s="54"/>
      <c r="AF301" s="54"/>
      <c r="AG301" s="5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54"/>
      <c r="P302" s="54"/>
      <c r="Q302" s="54"/>
      <c r="R302" s="54"/>
      <c r="S302" s="54"/>
      <c r="T302" s="54"/>
      <c r="U302" s="54"/>
      <c r="V302" s="54"/>
      <c r="W302" s="54"/>
      <c r="X302" s="54"/>
      <c r="Y302" s="54"/>
      <c r="Z302" s="54"/>
      <c r="AA302" s="54"/>
      <c r="AB302" s="54"/>
      <c r="AC302" s="54"/>
      <c r="AD302" s="54"/>
      <c r="AE302" s="54"/>
      <c r="AF302" s="54"/>
      <c r="AG302" s="5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54"/>
      <c r="P303" s="54"/>
      <c r="Q303" s="54"/>
      <c r="R303" s="54"/>
      <c r="S303" s="54"/>
      <c r="T303" s="54"/>
      <c r="U303" s="54"/>
      <c r="V303" s="54"/>
      <c r="W303" s="54"/>
      <c r="X303" s="54"/>
      <c r="Y303" s="54"/>
      <c r="Z303" s="54"/>
      <c r="AA303" s="54"/>
      <c r="AB303" s="54"/>
      <c r="AC303" s="54"/>
      <c r="AD303" s="54"/>
      <c r="AE303" s="54"/>
      <c r="AF303" s="54"/>
      <c r="AG303" s="5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54"/>
      <c r="P304" s="54"/>
      <c r="Q304" s="54"/>
      <c r="R304" s="54"/>
      <c r="S304" s="54"/>
      <c r="T304" s="54"/>
      <c r="U304" s="54"/>
      <c r="V304" s="54"/>
      <c r="W304" s="54"/>
      <c r="X304" s="54"/>
      <c r="Y304" s="54"/>
      <c r="Z304" s="54"/>
      <c r="AA304" s="54"/>
      <c r="AB304" s="54"/>
      <c r="AC304" s="54"/>
      <c r="AD304" s="54"/>
      <c r="AE304" s="54"/>
      <c r="AF304" s="54"/>
      <c r="AG304" s="5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54"/>
      <c r="P305" s="54"/>
      <c r="Q305" s="54"/>
      <c r="R305" s="54"/>
      <c r="S305" s="54"/>
      <c r="T305" s="54"/>
      <c r="U305" s="54"/>
      <c r="V305" s="54"/>
      <c r="W305" s="54"/>
      <c r="X305" s="54"/>
      <c r="Y305" s="54"/>
      <c r="Z305" s="54"/>
      <c r="AA305" s="54"/>
      <c r="AB305" s="54"/>
      <c r="AC305" s="54"/>
      <c r="AD305" s="54"/>
      <c r="AE305" s="54"/>
      <c r="AF305" s="54"/>
      <c r="AG305" s="5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54"/>
      <c r="P306" s="54"/>
      <c r="Q306" s="54"/>
      <c r="R306" s="54"/>
      <c r="S306" s="54"/>
      <c r="T306" s="54"/>
      <c r="U306" s="54"/>
      <c r="V306" s="54"/>
      <c r="W306" s="54"/>
      <c r="X306" s="54"/>
      <c r="Y306" s="54"/>
      <c r="Z306" s="54"/>
      <c r="AA306" s="54"/>
      <c r="AB306" s="54"/>
      <c r="AC306" s="54"/>
      <c r="AD306" s="54"/>
      <c r="AE306" s="54"/>
      <c r="AF306" s="54"/>
      <c r="AG306" s="5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54"/>
      <c r="P307" s="54"/>
      <c r="Q307" s="54"/>
      <c r="R307" s="54"/>
      <c r="S307" s="54"/>
      <c r="T307" s="54"/>
      <c r="U307" s="54"/>
      <c r="V307" s="54"/>
      <c r="W307" s="54"/>
      <c r="X307" s="54"/>
      <c r="Y307" s="54"/>
      <c r="Z307" s="54"/>
      <c r="AA307" s="54"/>
      <c r="AB307" s="54"/>
      <c r="AC307" s="54"/>
      <c r="AD307" s="54"/>
      <c r="AE307" s="54"/>
      <c r="AF307" s="54"/>
      <c r="AG307" s="5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54"/>
      <c r="P308" s="54"/>
      <c r="Q308" s="54"/>
      <c r="R308" s="54"/>
      <c r="S308" s="54"/>
      <c r="T308" s="54"/>
      <c r="U308" s="54"/>
      <c r="V308" s="54"/>
      <c r="W308" s="54"/>
      <c r="X308" s="54"/>
      <c r="Y308" s="54"/>
      <c r="Z308" s="54"/>
      <c r="AA308" s="54"/>
      <c r="AB308" s="54"/>
      <c r="AC308" s="54"/>
      <c r="AD308" s="54"/>
      <c r="AE308" s="54"/>
      <c r="AF308" s="54"/>
      <c r="AG308" s="5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54"/>
      <c r="P309" s="54"/>
      <c r="Q309" s="54"/>
      <c r="R309" s="54"/>
      <c r="S309" s="54"/>
      <c r="T309" s="54"/>
      <c r="U309" s="54"/>
      <c r="V309" s="54"/>
      <c r="W309" s="54"/>
      <c r="X309" s="54"/>
      <c r="Y309" s="54"/>
      <c r="Z309" s="54"/>
      <c r="AA309" s="54"/>
      <c r="AB309" s="54"/>
      <c r="AC309" s="54"/>
      <c r="AD309" s="54"/>
      <c r="AE309" s="54"/>
      <c r="AF309" s="54"/>
      <c r="AG309" s="5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54"/>
      <c r="P310" s="54"/>
      <c r="Q310" s="54"/>
      <c r="R310" s="54"/>
      <c r="S310" s="54"/>
      <c r="T310" s="54"/>
      <c r="U310" s="54"/>
      <c r="V310" s="54"/>
      <c r="W310" s="54"/>
      <c r="X310" s="54"/>
      <c r="Y310" s="54"/>
      <c r="Z310" s="54"/>
      <c r="AA310" s="54"/>
      <c r="AB310" s="54"/>
      <c r="AC310" s="54"/>
      <c r="AD310" s="54"/>
      <c r="AE310" s="54"/>
      <c r="AF310" s="54"/>
      <c r="AG310" s="5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54"/>
      <c r="P311" s="54"/>
      <c r="Q311" s="54"/>
      <c r="R311" s="54"/>
      <c r="S311" s="54"/>
      <c r="T311" s="54"/>
      <c r="U311" s="54"/>
      <c r="V311" s="54"/>
      <c r="W311" s="54"/>
      <c r="X311" s="54"/>
      <c r="Y311" s="54"/>
      <c r="Z311" s="54"/>
      <c r="AA311" s="54"/>
      <c r="AB311" s="54"/>
      <c r="AC311" s="54"/>
      <c r="AD311" s="54"/>
      <c r="AE311" s="54"/>
      <c r="AF311" s="54"/>
      <c r="AG311" s="5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54"/>
      <c r="P312" s="54"/>
      <c r="Q312" s="54"/>
      <c r="R312" s="54"/>
      <c r="S312" s="54"/>
      <c r="T312" s="54"/>
      <c r="U312" s="54"/>
      <c r="V312" s="54"/>
      <c r="W312" s="54"/>
      <c r="X312" s="54"/>
      <c r="Y312" s="54"/>
      <c r="Z312" s="54"/>
      <c r="AA312" s="54"/>
      <c r="AB312" s="54"/>
      <c r="AC312" s="54"/>
      <c r="AD312" s="54"/>
      <c r="AE312" s="54"/>
      <c r="AF312" s="54"/>
      <c r="AG312" s="5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54"/>
      <c r="P313" s="54"/>
      <c r="Q313" s="54"/>
      <c r="R313" s="54"/>
      <c r="S313" s="54"/>
      <c r="T313" s="54"/>
      <c r="U313" s="54"/>
      <c r="V313" s="54"/>
      <c r="W313" s="54"/>
      <c r="X313" s="54"/>
      <c r="Y313" s="54"/>
      <c r="Z313" s="54"/>
      <c r="AA313" s="54"/>
      <c r="AB313" s="54"/>
      <c r="AC313" s="54"/>
      <c r="AD313" s="54"/>
      <c r="AE313" s="54"/>
      <c r="AF313" s="54"/>
      <c r="AG313" s="5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54"/>
      <c r="P314" s="54"/>
      <c r="Q314" s="54"/>
      <c r="R314" s="54"/>
      <c r="S314" s="54"/>
      <c r="T314" s="54"/>
      <c r="U314" s="54"/>
      <c r="V314" s="54"/>
      <c r="W314" s="54"/>
      <c r="X314" s="54"/>
      <c r="Y314" s="54"/>
      <c r="Z314" s="54"/>
      <c r="AA314" s="54"/>
      <c r="AB314" s="54"/>
      <c r="AC314" s="54"/>
      <c r="AD314" s="54"/>
      <c r="AE314" s="54"/>
      <c r="AF314" s="54"/>
      <c r="AG314" s="5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54"/>
      <c r="P315" s="54"/>
      <c r="Q315" s="54"/>
      <c r="R315" s="54"/>
      <c r="S315" s="54"/>
      <c r="T315" s="54"/>
      <c r="U315" s="54"/>
      <c r="V315" s="54"/>
      <c r="W315" s="54"/>
      <c r="X315" s="54"/>
      <c r="Y315" s="54"/>
      <c r="Z315" s="54"/>
      <c r="AA315" s="54"/>
      <c r="AB315" s="54"/>
      <c r="AC315" s="54"/>
      <c r="AD315" s="54"/>
      <c r="AE315" s="54"/>
      <c r="AF315" s="54"/>
      <c r="AG315" s="5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54"/>
      <c r="P316" s="54"/>
      <c r="Q316" s="54"/>
      <c r="R316" s="54"/>
      <c r="S316" s="54"/>
      <c r="T316" s="54"/>
      <c r="U316" s="54"/>
      <c r="V316" s="54"/>
      <c r="W316" s="54"/>
      <c r="X316" s="54"/>
      <c r="Y316" s="54"/>
      <c r="Z316" s="54"/>
      <c r="AA316" s="54"/>
      <c r="AB316" s="54"/>
      <c r="AC316" s="54"/>
      <c r="AD316" s="54"/>
      <c r="AE316" s="54"/>
      <c r="AF316" s="54"/>
      <c r="AG316" s="5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54"/>
      <c r="P317" s="54"/>
      <c r="Q317" s="54"/>
      <c r="R317" s="54"/>
      <c r="S317" s="54"/>
      <c r="T317" s="54"/>
      <c r="U317" s="54"/>
      <c r="V317" s="54"/>
      <c r="W317" s="54"/>
      <c r="X317" s="54"/>
      <c r="Y317" s="54"/>
      <c r="Z317" s="54"/>
      <c r="AA317" s="54"/>
      <c r="AB317" s="54"/>
      <c r="AC317" s="54"/>
      <c r="AD317" s="54"/>
      <c r="AE317" s="54"/>
      <c r="AF317" s="54"/>
      <c r="AG317" s="5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54"/>
      <c r="P318" s="54"/>
      <c r="Q318" s="54"/>
      <c r="R318" s="54"/>
      <c r="S318" s="54"/>
      <c r="T318" s="54"/>
      <c r="U318" s="54"/>
      <c r="V318" s="54"/>
      <c r="W318" s="54"/>
      <c r="X318" s="54"/>
      <c r="Y318" s="54"/>
      <c r="Z318" s="54"/>
      <c r="AA318" s="54"/>
      <c r="AB318" s="54"/>
      <c r="AC318" s="54"/>
      <c r="AD318" s="54"/>
      <c r="AE318" s="54"/>
      <c r="AF318" s="54"/>
      <c r="AG318" s="5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54"/>
      <c r="P319" s="54"/>
      <c r="Q319" s="54"/>
      <c r="R319" s="54"/>
      <c r="S319" s="54"/>
      <c r="T319" s="54"/>
      <c r="U319" s="54"/>
      <c r="V319" s="54"/>
      <c r="W319" s="54"/>
      <c r="X319" s="54"/>
      <c r="Y319" s="54"/>
      <c r="Z319" s="54"/>
      <c r="AA319" s="54"/>
      <c r="AB319" s="54"/>
      <c r="AC319" s="54"/>
      <c r="AD319" s="54"/>
      <c r="AE319" s="54"/>
      <c r="AF319" s="54"/>
      <c r="AG319" s="5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54"/>
      <c r="P320" s="54"/>
      <c r="Q320" s="54"/>
      <c r="R320" s="54"/>
      <c r="S320" s="54"/>
      <c r="T320" s="54"/>
      <c r="U320" s="54"/>
      <c r="V320" s="54"/>
      <c r="W320" s="54"/>
      <c r="X320" s="54"/>
      <c r="Y320" s="54"/>
      <c r="Z320" s="54"/>
      <c r="AA320" s="54"/>
      <c r="AB320" s="54"/>
      <c r="AC320" s="54"/>
      <c r="AD320" s="54"/>
      <c r="AE320" s="54"/>
      <c r="AF320" s="54"/>
      <c r="AG320" s="5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54"/>
      <c r="P321" s="54"/>
      <c r="Q321" s="54"/>
      <c r="R321" s="54"/>
      <c r="S321" s="54"/>
      <c r="T321" s="54"/>
      <c r="U321" s="54"/>
      <c r="V321" s="54"/>
      <c r="W321" s="54"/>
      <c r="X321" s="54"/>
      <c r="Y321" s="54"/>
      <c r="Z321" s="54"/>
      <c r="AA321" s="54"/>
      <c r="AB321" s="54"/>
      <c r="AC321" s="54"/>
      <c r="AD321" s="54"/>
      <c r="AE321" s="54"/>
      <c r="AF321" s="54"/>
      <c r="AG321" s="5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54"/>
      <c r="P322" s="54"/>
      <c r="Q322" s="54"/>
      <c r="R322" s="54"/>
      <c r="S322" s="54"/>
      <c r="T322" s="54"/>
      <c r="U322" s="54"/>
      <c r="V322" s="54"/>
      <c r="W322" s="54"/>
      <c r="X322" s="54"/>
      <c r="Y322" s="54"/>
      <c r="Z322" s="54"/>
      <c r="AA322" s="54"/>
      <c r="AB322" s="54"/>
      <c r="AC322" s="54"/>
      <c r="AD322" s="54"/>
      <c r="AE322" s="54"/>
      <c r="AF322" s="54"/>
      <c r="AG322" s="5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54"/>
      <c r="P323" s="54"/>
      <c r="Q323" s="54"/>
      <c r="R323" s="54"/>
      <c r="S323" s="54"/>
      <c r="T323" s="54"/>
      <c r="U323" s="54"/>
      <c r="V323" s="54"/>
      <c r="W323" s="54"/>
      <c r="X323" s="54"/>
      <c r="Y323" s="54"/>
      <c r="Z323" s="54"/>
      <c r="AA323" s="54"/>
      <c r="AB323" s="54"/>
      <c r="AC323" s="54"/>
      <c r="AD323" s="54"/>
      <c r="AE323" s="54"/>
      <c r="AF323" s="54"/>
      <c r="AG323" s="5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54"/>
      <c r="P324" s="54"/>
      <c r="Q324" s="54"/>
      <c r="R324" s="54"/>
      <c r="S324" s="54"/>
      <c r="T324" s="54"/>
      <c r="U324" s="54"/>
      <c r="V324" s="54"/>
      <c r="W324" s="54"/>
      <c r="X324" s="54"/>
      <c r="Y324" s="54"/>
      <c r="Z324" s="54"/>
      <c r="AA324" s="54"/>
      <c r="AB324" s="54"/>
      <c r="AC324" s="54"/>
      <c r="AD324" s="54"/>
      <c r="AE324" s="54"/>
      <c r="AF324" s="54"/>
      <c r="AG324" s="5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54"/>
      <c r="P325" s="54"/>
      <c r="Q325" s="54"/>
      <c r="R325" s="54"/>
      <c r="S325" s="54"/>
      <c r="T325" s="54"/>
      <c r="U325" s="54"/>
      <c r="V325" s="54"/>
      <c r="W325" s="54"/>
      <c r="X325" s="54"/>
      <c r="Y325" s="54"/>
      <c r="Z325" s="54"/>
      <c r="AA325" s="54"/>
      <c r="AB325" s="54"/>
      <c r="AC325" s="54"/>
      <c r="AD325" s="54"/>
      <c r="AE325" s="54"/>
      <c r="AF325" s="54"/>
      <c r="AG325" s="5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54"/>
      <c r="P326" s="54"/>
      <c r="Q326" s="54"/>
      <c r="R326" s="54"/>
      <c r="S326" s="54"/>
      <c r="T326" s="54"/>
      <c r="U326" s="54"/>
      <c r="V326" s="54"/>
      <c r="W326" s="54"/>
      <c r="X326" s="54"/>
      <c r="Y326" s="54"/>
      <c r="Z326" s="54"/>
      <c r="AA326" s="54"/>
      <c r="AB326" s="54"/>
      <c r="AC326" s="54"/>
      <c r="AD326" s="54"/>
      <c r="AE326" s="54"/>
      <c r="AF326" s="54"/>
      <c r="AG326" s="5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54"/>
      <c r="P327" s="54"/>
      <c r="Q327" s="54"/>
      <c r="R327" s="54"/>
      <c r="S327" s="54"/>
      <c r="T327" s="54"/>
      <c r="U327" s="54"/>
      <c r="V327" s="54"/>
      <c r="W327" s="54"/>
      <c r="X327" s="54"/>
      <c r="Y327" s="54"/>
      <c r="Z327" s="54"/>
      <c r="AA327" s="54"/>
      <c r="AB327" s="54"/>
      <c r="AC327" s="54"/>
      <c r="AD327" s="54"/>
      <c r="AE327" s="54"/>
      <c r="AF327" s="54"/>
      <c r="AG327" s="5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54"/>
      <c r="P328" s="54"/>
      <c r="Q328" s="54"/>
      <c r="R328" s="54"/>
      <c r="S328" s="54"/>
      <c r="T328" s="54"/>
      <c r="U328" s="54"/>
      <c r="V328" s="54"/>
      <c r="W328" s="54"/>
      <c r="X328" s="54"/>
      <c r="Y328" s="54"/>
      <c r="Z328" s="54"/>
      <c r="AA328" s="54"/>
      <c r="AB328" s="54"/>
      <c r="AC328" s="54"/>
      <c r="AD328" s="54"/>
      <c r="AE328" s="54"/>
      <c r="AF328" s="54"/>
      <c r="AG328" s="5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54"/>
      <c r="P329" s="54"/>
      <c r="Q329" s="54"/>
      <c r="R329" s="54"/>
      <c r="S329" s="54"/>
      <c r="T329" s="54"/>
      <c r="U329" s="54"/>
      <c r="V329" s="54"/>
      <c r="W329" s="54"/>
      <c r="X329" s="54"/>
      <c r="Y329" s="54"/>
      <c r="Z329" s="54"/>
      <c r="AA329" s="54"/>
      <c r="AB329" s="54"/>
      <c r="AC329" s="54"/>
      <c r="AD329" s="54"/>
      <c r="AE329" s="54"/>
      <c r="AF329" s="54"/>
      <c r="AG329" s="5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54"/>
      <c r="P330" s="54"/>
      <c r="Q330" s="54"/>
      <c r="R330" s="54"/>
      <c r="S330" s="54"/>
      <c r="T330" s="54"/>
      <c r="U330" s="54"/>
      <c r="V330" s="54"/>
      <c r="W330" s="54"/>
      <c r="X330" s="54"/>
      <c r="Y330" s="54"/>
      <c r="Z330" s="54"/>
      <c r="AA330" s="54"/>
      <c r="AB330" s="54"/>
      <c r="AC330" s="54"/>
      <c r="AD330" s="54"/>
      <c r="AE330" s="54"/>
      <c r="AF330" s="54"/>
      <c r="AG330" s="5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54"/>
      <c r="P331" s="54"/>
      <c r="Q331" s="54"/>
      <c r="R331" s="54"/>
      <c r="S331" s="54"/>
      <c r="T331" s="54"/>
      <c r="U331" s="54"/>
      <c r="V331" s="54"/>
      <c r="W331" s="54"/>
      <c r="X331" s="54"/>
      <c r="Y331" s="54"/>
      <c r="Z331" s="54"/>
      <c r="AA331" s="54"/>
      <c r="AB331" s="54"/>
      <c r="AC331" s="54"/>
      <c r="AD331" s="54"/>
      <c r="AE331" s="54"/>
      <c r="AF331" s="54"/>
      <c r="AG331" s="5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54"/>
      <c r="P332" s="54"/>
      <c r="Q332" s="54"/>
      <c r="R332" s="54"/>
      <c r="S332" s="54"/>
      <c r="T332" s="54"/>
      <c r="U332" s="54"/>
      <c r="V332" s="54"/>
      <c r="W332" s="54"/>
      <c r="X332" s="54"/>
      <c r="Y332" s="54"/>
      <c r="Z332" s="54"/>
      <c r="AA332" s="54"/>
      <c r="AB332" s="54"/>
      <c r="AC332" s="54"/>
      <c r="AD332" s="54"/>
      <c r="AE332" s="54"/>
      <c r="AF332" s="54"/>
      <c r="AG332" s="5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54"/>
      <c r="P333" s="54"/>
      <c r="Q333" s="54"/>
      <c r="R333" s="54"/>
      <c r="S333" s="54"/>
      <c r="T333" s="54"/>
      <c r="U333" s="54"/>
      <c r="V333" s="54"/>
      <c r="W333" s="54"/>
      <c r="X333" s="54"/>
      <c r="Y333" s="54"/>
      <c r="Z333" s="54"/>
      <c r="AA333" s="54"/>
      <c r="AB333" s="54"/>
      <c r="AC333" s="54"/>
      <c r="AD333" s="54"/>
      <c r="AE333" s="54"/>
      <c r="AF333" s="54"/>
      <c r="AG333" s="5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54"/>
      <c r="P334" s="54"/>
      <c r="Q334" s="54"/>
      <c r="R334" s="54"/>
      <c r="S334" s="54"/>
      <c r="T334" s="54"/>
      <c r="U334" s="54"/>
      <c r="V334" s="54"/>
      <c r="W334" s="54"/>
      <c r="X334" s="54"/>
      <c r="Y334" s="54"/>
      <c r="Z334" s="54"/>
      <c r="AA334" s="54"/>
      <c r="AB334" s="54"/>
      <c r="AC334" s="54"/>
      <c r="AD334" s="54"/>
      <c r="AE334" s="54"/>
      <c r="AF334" s="54"/>
      <c r="AG334" s="5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54"/>
      <c r="P335" s="54"/>
      <c r="Q335" s="54"/>
      <c r="R335" s="54"/>
      <c r="S335" s="54"/>
      <c r="T335" s="54"/>
      <c r="U335" s="54"/>
      <c r="V335" s="54"/>
      <c r="W335" s="54"/>
      <c r="X335" s="54"/>
      <c r="Y335" s="54"/>
      <c r="Z335" s="54"/>
      <c r="AA335" s="54"/>
      <c r="AB335" s="54"/>
      <c r="AC335" s="54"/>
      <c r="AD335" s="54"/>
      <c r="AE335" s="54"/>
      <c r="AF335" s="54"/>
      <c r="AG335" s="5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54"/>
      <c r="P336" s="54"/>
      <c r="Q336" s="54"/>
      <c r="R336" s="54"/>
      <c r="S336" s="54"/>
      <c r="T336" s="54"/>
      <c r="U336" s="54"/>
      <c r="V336" s="54"/>
      <c r="W336" s="54"/>
      <c r="X336" s="54"/>
      <c r="Y336" s="54"/>
      <c r="Z336" s="54"/>
      <c r="AA336" s="54"/>
      <c r="AB336" s="54"/>
      <c r="AC336" s="54"/>
      <c r="AD336" s="54"/>
      <c r="AE336" s="54"/>
      <c r="AF336" s="54"/>
      <c r="AG336" s="5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54"/>
      <c r="P337" s="54"/>
      <c r="Q337" s="54"/>
      <c r="R337" s="54"/>
      <c r="S337" s="54"/>
      <c r="T337" s="54"/>
      <c r="U337" s="54"/>
      <c r="V337" s="54"/>
      <c r="W337" s="54"/>
      <c r="X337" s="54"/>
      <c r="Y337" s="54"/>
      <c r="Z337" s="54"/>
      <c r="AA337" s="54"/>
      <c r="AB337" s="54"/>
      <c r="AC337" s="54"/>
      <c r="AD337" s="54"/>
      <c r="AE337" s="54"/>
      <c r="AF337" s="54"/>
      <c r="AG337" s="5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54"/>
      <c r="P338" s="54"/>
      <c r="Q338" s="54"/>
      <c r="R338" s="54"/>
      <c r="S338" s="54"/>
      <c r="T338" s="54"/>
      <c r="U338" s="54"/>
      <c r="V338" s="54"/>
      <c r="W338" s="54"/>
      <c r="X338" s="54"/>
      <c r="Y338" s="54"/>
      <c r="Z338" s="54"/>
      <c r="AA338" s="54"/>
      <c r="AB338" s="54"/>
      <c r="AC338" s="54"/>
      <c r="AD338" s="54"/>
      <c r="AE338" s="54"/>
      <c r="AF338" s="54"/>
      <c r="AG338" s="5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54"/>
      <c r="P339" s="54"/>
      <c r="Q339" s="54"/>
      <c r="R339" s="54"/>
      <c r="S339" s="54"/>
      <c r="T339" s="54"/>
      <c r="U339" s="54"/>
      <c r="V339" s="54"/>
      <c r="W339" s="54"/>
      <c r="X339" s="54"/>
      <c r="Y339" s="54"/>
      <c r="Z339" s="54"/>
      <c r="AA339" s="54"/>
      <c r="AB339" s="54"/>
      <c r="AC339" s="54"/>
      <c r="AD339" s="54"/>
      <c r="AE339" s="54"/>
      <c r="AF339" s="54"/>
      <c r="AG339" s="5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54"/>
      <c r="P340" s="54"/>
      <c r="Q340" s="54"/>
      <c r="R340" s="54"/>
      <c r="S340" s="54"/>
      <c r="T340" s="54"/>
      <c r="U340" s="54"/>
      <c r="V340" s="54"/>
      <c r="W340" s="54"/>
      <c r="X340" s="54"/>
      <c r="Y340" s="54"/>
      <c r="Z340" s="54"/>
      <c r="AA340" s="54"/>
      <c r="AB340" s="54"/>
      <c r="AC340" s="54"/>
      <c r="AD340" s="54"/>
      <c r="AE340" s="54"/>
      <c r="AF340" s="54"/>
      <c r="AG340" s="5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54"/>
      <c r="P341" s="54"/>
      <c r="Q341" s="54"/>
      <c r="R341" s="54"/>
      <c r="S341" s="54"/>
      <c r="T341" s="54"/>
      <c r="U341" s="54"/>
      <c r="V341" s="54"/>
      <c r="W341" s="54"/>
      <c r="X341" s="54"/>
      <c r="Y341" s="54"/>
      <c r="Z341" s="54"/>
      <c r="AA341" s="54"/>
      <c r="AB341" s="54"/>
      <c r="AC341" s="54"/>
      <c r="AD341" s="54"/>
      <c r="AE341" s="54"/>
      <c r="AF341" s="54"/>
      <c r="AG341" s="5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54"/>
      <c r="P342" s="54"/>
      <c r="Q342" s="54"/>
      <c r="R342" s="54"/>
      <c r="S342" s="54"/>
      <c r="T342" s="54"/>
      <c r="U342" s="54"/>
      <c r="V342" s="54"/>
      <c r="W342" s="54"/>
      <c r="X342" s="54"/>
      <c r="Y342" s="54"/>
      <c r="Z342" s="54"/>
      <c r="AA342" s="54"/>
      <c r="AB342" s="54"/>
      <c r="AC342" s="54"/>
      <c r="AD342" s="54"/>
      <c r="AE342" s="54"/>
      <c r="AF342" s="54"/>
      <c r="AG342" s="5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54"/>
      <c r="P343" s="54"/>
      <c r="Q343" s="54"/>
      <c r="R343" s="54"/>
      <c r="S343" s="54"/>
      <c r="T343" s="54"/>
      <c r="U343" s="54"/>
      <c r="V343" s="54"/>
      <c r="W343" s="54"/>
      <c r="X343" s="54"/>
      <c r="Y343" s="54"/>
      <c r="Z343" s="54"/>
      <c r="AA343" s="54"/>
      <c r="AB343" s="54"/>
      <c r="AC343" s="54"/>
      <c r="AD343" s="54"/>
      <c r="AE343" s="54"/>
      <c r="AF343" s="54"/>
      <c r="AG343" s="5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54"/>
      <c r="P344" s="54"/>
      <c r="Q344" s="54"/>
      <c r="R344" s="54"/>
      <c r="S344" s="54"/>
      <c r="T344" s="54"/>
      <c r="U344" s="54"/>
      <c r="V344" s="54"/>
      <c r="W344" s="54"/>
      <c r="X344" s="54"/>
      <c r="Y344" s="54"/>
      <c r="Z344" s="54"/>
      <c r="AA344" s="54"/>
      <c r="AB344" s="54"/>
      <c r="AC344" s="54"/>
      <c r="AD344" s="54"/>
      <c r="AE344" s="54"/>
      <c r="AF344" s="54"/>
      <c r="AG344" s="5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54"/>
      <c r="P345" s="54"/>
      <c r="Q345" s="54"/>
      <c r="R345" s="54"/>
      <c r="S345" s="54"/>
      <c r="T345" s="54"/>
      <c r="U345" s="54"/>
      <c r="V345" s="54"/>
      <c r="W345" s="54"/>
      <c r="X345" s="54"/>
      <c r="Y345" s="54"/>
      <c r="Z345" s="54"/>
      <c r="AA345" s="54"/>
      <c r="AB345" s="54"/>
      <c r="AC345" s="54"/>
      <c r="AD345" s="54"/>
      <c r="AE345" s="54"/>
      <c r="AF345" s="54"/>
      <c r="AG345" s="5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54"/>
      <c r="P346" s="54"/>
      <c r="Q346" s="54"/>
      <c r="R346" s="54"/>
      <c r="S346" s="54"/>
      <c r="T346" s="54"/>
      <c r="U346" s="54"/>
      <c r="V346" s="54"/>
      <c r="W346" s="54"/>
      <c r="X346" s="54"/>
      <c r="Y346" s="54"/>
      <c r="Z346" s="54"/>
      <c r="AA346" s="54"/>
      <c r="AB346" s="54"/>
      <c r="AC346" s="54"/>
      <c r="AD346" s="54"/>
      <c r="AE346" s="54"/>
      <c r="AF346" s="54"/>
      <c r="AG346" s="5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54"/>
      <c r="P347" s="54"/>
      <c r="Q347" s="54"/>
      <c r="R347" s="54"/>
      <c r="S347" s="54"/>
      <c r="T347" s="54"/>
      <c r="U347" s="54"/>
      <c r="V347" s="54"/>
      <c r="W347" s="54"/>
      <c r="X347" s="54"/>
      <c r="Y347" s="54"/>
      <c r="Z347" s="54"/>
      <c r="AA347" s="54"/>
      <c r="AB347" s="54"/>
      <c r="AC347" s="54"/>
      <c r="AD347" s="54"/>
      <c r="AE347" s="54"/>
      <c r="AF347" s="54"/>
      <c r="AG347" s="5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54"/>
      <c r="P348" s="54"/>
      <c r="Q348" s="54"/>
      <c r="R348" s="54"/>
      <c r="S348" s="54"/>
      <c r="T348" s="54"/>
      <c r="U348" s="54"/>
      <c r="V348" s="54"/>
      <c r="W348" s="54"/>
      <c r="X348" s="54"/>
      <c r="Y348" s="54"/>
      <c r="Z348" s="54"/>
      <c r="AA348" s="54"/>
      <c r="AB348" s="54"/>
      <c r="AC348" s="54"/>
      <c r="AD348" s="54"/>
      <c r="AE348" s="54"/>
      <c r="AF348" s="54"/>
      <c r="AG348" s="5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54"/>
      <c r="P349" s="54"/>
      <c r="Q349" s="54"/>
      <c r="R349" s="54"/>
      <c r="S349" s="54"/>
      <c r="T349" s="54"/>
      <c r="U349" s="54"/>
      <c r="V349" s="54"/>
      <c r="W349" s="54"/>
      <c r="X349" s="54"/>
      <c r="Y349" s="54"/>
      <c r="Z349" s="54"/>
      <c r="AA349" s="54"/>
      <c r="AB349" s="54"/>
      <c r="AC349" s="54"/>
      <c r="AD349" s="54"/>
      <c r="AE349" s="54"/>
      <c r="AF349" s="54"/>
      <c r="AG349" s="5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54"/>
      <c r="P350" s="54"/>
      <c r="Q350" s="54"/>
      <c r="R350" s="54"/>
      <c r="S350" s="54"/>
      <c r="T350" s="54"/>
      <c r="U350" s="54"/>
      <c r="V350" s="54"/>
      <c r="W350" s="54"/>
      <c r="X350" s="54"/>
      <c r="Y350" s="54"/>
      <c r="Z350" s="54"/>
      <c r="AA350" s="54"/>
      <c r="AB350" s="54"/>
      <c r="AC350" s="54"/>
      <c r="AD350" s="54"/>
      <c r="AE350" s="54"/>
      <c r="AF350" s="54"/>
      <c r="AG350" s="5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54"/>
      <c r="P351" s="54"/>
      <c r="Q351" s="54"/>
      <c r="R351" s="54"/>
      <c r="S351" s="54"/>
      <c r="T351" s="54"/>
      <c r="U351" s="54"/>
      <c r="V351" s="54"/>
      <c r="W351" s="54"/>
      <c r="X351" s="54"/>
      <c r="Y351" s="54"/>
      <c r="Z351" s="54"/>
      <c r="AA351" s="54"/>
      <c r="AB351" s="54"/>
      <c r="AC351" s="54"/>
      <c r="AD351" s="54"/>
      <c r="AE351" s="54"/>
      <c r="AF351" s="54"/>
      <c r="AG351" s="5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54"/>
      <c r="P352" s="54"/>
      <c r="Q352" s="54"/>
      <c r="R352" s="54"/>
      <c r="S352" s="54"/>
      <c r="T352" s="54"/>
      <c r="U352" s="54"/>
      <c r="V352" s="54"/>
      <c r="W352" s="54"/>
      <c r="X352" s="54"/>
      <c r="Y352" s="54"/>
      <c r="Z352" s="54"/>
      <c r="AA352" s="54"/>
      <c r="AB352" s="54"/>
      <c r="AC352" s="54"/>
      <c r="AD352" s="54"/>
      <c r="AE352" s="54"/>
      <c r="AF352" s="54"/>
      <c r="AG352" s="5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54"/>
      <c r="P353" s="54"/>
      <c r="Q353" s="54"/>
      <c r="R353" s="54"/>
      <c r="S353" s="54"/>
      <c r="T353" s="54"/>
      <c r="U353" s="54"/>
      <c r="V353" s="54"/>
      <c r="W353" s="54"/>
      <c r="X353" s="54"/>
      <c r="Y353" s="54"/>
      <c r="Z353" s="54"/>
      <c r="AA353" s="54"/>
      <c r="AB353" s="54"/>
      <c r="AC353" s="54"/>
      <c r="AD353" s="54"/>
      <c r="AE353" s="54"/>
      <c r="AF353" s="54"/>
      <c r="AG353" s="5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54"/>
      <c r="P354" s="54"/>
      <c r="Q354" s="54"/>
      <c r="R354" s="54"/>
      <c r="S354" s="54"/>
      <c r="T354" s="54"/>
      <c r="U354" s="54"/>
      <c r="V354" s="54"/>
      <c r="W354" s="54"/>
      <c r="X354" s="54"/>
      <c r="Y354" s="54"/>
      <c r="Z354" s="54"/>
      <c r="AA354" s="54"/>
      <c r="AB354" s="54"/>
      <c r="AC354" s="54"/>
      <c r="AD354" s="54"/>
      <c r="AE354" s="54"/>
      <c r="AF354" s="54"/>
      <c r="AG354" s="5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54"/>
      <c r="P355" s="54"/>
      <c r="Q355" s="54"/>
      <c r="R355" s="54"/>
      <c r="S355" s="54"/>
      <c r="T355" s="54"/>
      <c r="U355" s="54"/>
      <c r="V355" s="54"/>
      <c r="W355" s="54"/>
      <c r="X355" s="54"/>
      <c r="Y355" s="54"/>
      <c r="Z355" s="54"/>
      <c r="AA355" s="54"/>
      <c r="AB355" s="54"/>
      <c r="AC355" s="54"/>
      <c r="AD355" s="54"/>
      <c r="AE355" s="54"/>
      <c r="AF355" s="54"/>
      <c r="AG355" s="5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54"/>
      <c r="P356" s="54"/>
      <c r="Q356" s="54"/>
      <c r="R356" s="54"/>
      <c r="S356" s="54"/>
      <c r="T356" s="54"/>
      <c r="U356" s="54"/>
      <c r="V356" s="54"/>
      <c r="W356" s="54"/>
      <c r="X356" s="54"/>
      <c r="Y356" s="54"/>
      <c r="Z356" s="54"/>
      <c r="AA356" s="54"/>
      <c r="AB356" s="54"/>
      <c r="AC356" s="54"/>
      <c r="AD356" s="54"/>
      <c r="AE356" s="54"/>
      <c r="AF356" s="54"/>
      <c r="AG356" s="5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54"/>
      <c r="P357" s="54"/>
      <c r="Q357" s="54"/>
      <c r="R357" s="54"/>
      <c r="S357" s="54"/>
      <c r="T357" s="54"/>
      <c r="U357" s="54"/>
      <c r="V357" s="54"/>
      <c r="W357" s="54"/>
      <c r="X357" s="54"/>
      <c r="Y357" s="54"/>
      <c r="Z357" s="54"/>
      <c r="AA357" s="54"/>
      <c r="AB357" s="54"/>
      <c r="AC357" s="54"/>
      <c r="AD357" s="54"/>
      <c r="AE357" s="54"/>
      <c r="AF357" s="54"/>
      <c r="AG357" s="5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54"/>
      <c r="P358" s="54"/>
      <c r="Q358" s="54"/>
      <c r="R358" s="54"/>
      <c r="S358" s="54"/>
      <c r="T358" s="54"/>
      <c r="U358" s="54"/>
      <c r="V358" s="54"/>
      <c r="W358" s="54"/>
      <c r="X358" s="54"/>
      <c r="Y358" s="54"/>
      <c r="Z358" s="54"/>
      <c r="AA358" s="54"/>
      <c r="AB358" s="54"/>
      <c r="AC358" s="54"/>
      <c r="AD358" s="54"/>
      <c r="AE358" s="54"/>
      <c r="AF358" s="54"/>
      <c r="AG358" s="5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54"/>
      <c r="P359" s="54"/>
      <c r="Q359" s="54"/>
      <c r="R359" s="54"/>
      <c r="S359" s="54"/>
      <c r="T359" s="54"/>
      <c r="U359" s="54"/>
      <c r="V359" s="54"/>
      <c r="W359" s="54"/>
      <c r="X359" s="54"/>
      <c r="Y359" s="54"/>
      <c r="Z359" s="54"/>
      <c r="AA359" s="54"/>
      <c r="AB359" s="54"/>
      <c r="AC359" s="54"/>
      <c r="AD359" s="54"/>
      <c r="AE359" s="54"/>
      <c r="AF359" s="54"/>
      <c r="AG359" s="5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54"/>
      <c r="P360" s="54"/>
      <c r="Q360" s="54"/>
      <c r="R360" s="54"/>
      <c r="S360" s="54"/>
      <c r="T360" s="54"/>
      <c r="U360" s="54"/>
      <c r="V360" s="54"/>
      <c r="W360" s="54"/>
      <c r="X360" s="54"/>
      <c r="Y360" s="54"/>
      <c r="Z360" s="54"/>
      <c r="AA360" s="54"/>
      <c r="AB360" s="54"/>
      <c r="AC360" s="54"/>
      <c r="AD360" s="54"/>
      <c r="AE360" s="54"/>
      <c r="AF360" s="54"/>
      <c r="AG360" s="5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54"/>
      <c r="P361" s="54"/>
      <c r="Q361" s="54"/>
      <c r="R361" s="54"/>
      <c r="S361" s="54"/>
      <c r="T361" s="54"/>
      <c r="U361" s="54"/>
      <c r="V361" s="54"/>
      <c r="W361" s="54"/>
      <c r="X361" s="54"/>
      <c r="Y361" s="54"/>
      <c r="Z361" s="54"/>
      <c r="AA361" s="54"/>
      <c r="AB361" s="54"/>
      <c r="AC361" s="54"/>
      <c r="AD361" s="54"/>
      <c r="AE361" s="54"/>
      <c r="AF361" s="54"/>
      <c r="AG361" s="5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54"/>
      <c r="P362" s="54"/>
      <c r="Q362" s="54"/>
      <c r="R362" s="54"/>
      <c r="S362" s="54"/>
      <c r="T362" s="54"/>
      <c r="U362" s="54"/>
      <c r="V362" s="54"/>
      <c r="W362" s="54"/>
      <c r="X362" s="54"/>
      <c r="Y362" s="54"/>
      <c r="Z362" s="54"/>
      <c r="AA362" s="54"/>
      <c r="AB362" s="54"/>
      <c r="AC362" s="54"/>
      <c r="AD362" s="54"/>
      <c r="AE362" s="54"/>
      <c r="AF362" s="54"/>
      <c r="AG362" s="5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54"/>
      <c r="P363" s="54"/>
      <c r="Q363" s="54"/>
      <c r="R363" s="54"/>
      <c r="S363" s="54"/>
      <c r="T363" s="54"/>
      <c r="U363" s="54"/>
      <c r="V363" s="54"/>
      <c r="W363" s="54"/>
      <c r="X363" s="54"/>
      <c r="Y363" s="54"/>
      <c r="Z363" s="54"/>
      <c r="AA363" s="54"/>
      <c r="AB363" s="54"/>
      <c r="AC363" s="54"/>
      <c r="AD363" s="54"/>
      <c r="AE363" s="54"/>
      <c r="AF363" s="54"/>
      <c r="AG363" s="5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54"/>
      <c r="P364" s="54"/>
      <c r="Q364" s="54"/>
      <c r="R364" s="54"/>
      <c r="S364" s="54"/>
      <c r="T364" s="54"/>
      <c r="U364" s="54"/>
      <c r="V364" s="54"/>
      <c r="W364" s="54"/>
      <c r="X364" s="54"/>
      <c r="Y364" s="54"/>
      <c r="Z364" s="54"/>
      <c r="AA364" s="54"/>
      <c r="AB364" s="54"/>
      <c r="AC364" s="54"/>
      <c r="AD364" s="54"/>
      <c r="AE364" s="54"/>
      <c r="AF364" s="54"/>
      <c r="AG364" s="5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54"/>
      <c r="P365" s="54"/>
      <c r="Q365" s="54"/>
      <c r="R365" s="54"/>
      <c r="S365" s="54"/>
      <c r="T365" s="54"/>
      <c r="U365" s="54"/>
      <c r="V365" s="54"/>
      <c r="W365" s="54"/>
      <c r="X365" s="54"/>
      <c r="Y365" s="54"/>
      <c r="Z365" s="54"/>
      <c r="AA365" s="54"/>
      <c r="AB365" s="54"/>
      <c r="AC365" s="54"/>
      <c r="AD365" s="54"/>
      <c r="AE365" s="54"/>
      <c r="AF365" s="54"/>
      <c r="AG365" s="5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54"/>
      <c r="P366" s="54"/>
      <c r="Q366" s="54"/>
      <c r="R366" s="54"/>
      <c r="S366" s="54"/>
      <c r="T366" s="54"/>
      <c r="U366" s="54"/>
      <c r="V366" s="54"/>
      <c r="W366" s="54"/>
      <c r="X366" s="54"/>
      <c r="Y366" s="54"/>
      <c r="Z366" s="54"/>
      <c r="AA366" s="54"/>
      <c r="AB366" s="54"/>
      <c r="AC366" s="54"/>
      <c r="AD366" s="54"/>
      <c r="AE366" s="54"/>
      <c r="AF366" s="54"/>
      <c r="AG366" s="5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54"/>
      <c r="P367" s="54"/>
      <c r="Q367" s="54"/>
      <c r="R367" s="54"/>
      <c r="S367" s="54"/>
      <c r="T367" s="54"/>
      <c r="U367" s="54"/>
      <c r="V367" s="54"/>
      <c r="W367" s="54"/>
      <c r="X367" s="54"/>
      <c r="Y367" s="54"/>
      <c r="Z367" s="54"/>
      <c r="AA367" s="54"/>
      <c r="AB367" s="54"/>
      <c r="AC367" s="54"/>
      <c r="AD367" s="54"/>
      <c r="AE367" s="54"/>
      <c r="AF367" s="54"/>
      <c r="AG367" s="5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54"/>
      <c r="P368" s="54"/>
      <c r="Q368" s="54"/>
      <c r="R368" s="54"/>
      <c r="S368" s="54"/>
      <c r="T368" s="54"/>
      <c r="U368" s="54"/>
      <c r="V368" s="54"/>
      <c r="W368" s="54"/>
      <c r="X368" s="54"/>
      <c r="Y368" s="54"/>
      <c r="Z368" s="54"/>
      <c r="AA368" s="54"/>
      <c r="AB368" s="54"/>
      <c r="AC368" s="54"/>
      <c r="AD368" s="54"/>
      <c r="AE368" s="54"/>
      <c r="AF368" s="54"/>
      <c r="AG368" s="5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54"/>
      <c r="P369" s="54"/>
      <c r="Q369" s="54"/>
      <c r="R369" s="54"/>
      <c r="S369" s="54"/>
      <c r="T369" s="54"/>
      <c r="U369" s="54"/>
      <c r="V369" s="54"/>
      <c r="W369" s="54"/>
      <c r="X369" s="54"/>
      <c r="Y369" s="54"/>
      <c r="Z369" s="54"/>
      <c r="AA369" s="54"/>
      <c r="AB369" s="54"/>
      <c r="AC369" s="54"/>
      <c r="AD369" s="54"/>
      <c r="AE369" s="54"/>
      <c r="AF369" s="54"/>
      <c r="AG369" s="5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54"/>
      <c r="P370" s="54"/>
      <c r="Q370" s="54"/>
      <c r="R370" s="54"/>
      <c r="S370" s="54"/>
      <c r="T370" s="54"/>
      <c r="U370" s="54"/>
      <c r="V370" s="54"/>
      <c r="W370" s="54"/>
      <c r="X370" s="54"/>
      <c r="Y370" s="54"/>
      <c r="Z370" s="54"/>
      <c r="AA370" s="54"/>
      <c r="AB370" s="54"/>
      <c r="AC370" s="54"/>
      <c r="AD370" s="54"/>
      <c r="AE370" s="54"/>
      <c r="AF370" s="54"/>
      <c r="AG370" s="5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54"/>
      <c r="P371" s="54"/>
      <c r="Q371" s="54"/>
      <c r="R371" s="54"/>
      <c r="S371" s="54"/>
      <c r="T371" s="54"/>
      <c r="U371" s="54"/>
      <c r="V371" s="54"/>
      <c r="W371" s="54"/>
      <c r="X371" s="54"/>
      <c r="Y371" s="54"/>
      <c r="Z371" s="54"/>
      <c r="AA371" s="54"/>
      <c r="AB371" s="54"/>
      <c r="AC371" s="54"/>
      <c r="AD371" s="54"/>
      <c r="AE371" s="54"/>
      <c r="AF371" s="54"/>
      <c r="AG371" s="5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54"/>
      <c r="P372" s="54"/>
      <c r="Q372" s="54"/>
      <c r="R372" s="54"/>
      <c r="S372" s="54"/>
      <c r="T372" s="54"/>
      <c r="U372" s="54"/>
      <c r="V372" s="54"/>
      <c r="W372" s="54"/>
      <c r="X372" s="54"/>
      <c r="Y372" s="54"/>
      <c r="Z372" s="54"/>
      <c r="AA372" s="54"/>
      <c r="AB372" s="54"/>
      <c r="AC372" s="54"/>
      <c r="AD372" s="54"/>
      <c r="AE372" s="54"/>
      <c r="AF372" s="54"/>
      <c r="AG372" s="5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54"/>
      <c r="P373" s="54"/>
      <c r="Q373" s="54"/>
      <c r="R373" s="54"/>
      <c r="S373" s="54"/>
      <c r="T373" s="54"/>
      <c r="U373" s="54"/>
      <c r="V373" s="54"/>
      <c r="W373" s="54"/>
      <c r="X373" s="54"/>
      <c r="Y373" s="54"/>
      <c r="Z373" s="54"/>
      <c r="AA373" s="54"/>
      <c r="AB373" s="54"/>
      <c r="AC373" s="54"/>
      <c r="AD373" s="54"/>
      <c r="AE373" s="54"/>
      <c r="AF373" s="54"/>
      <c r="AG373" s="5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54"/>
      <c r="P374" s="54"/>
      <c r="Q374" s="54"/>
      <c r="R374" s="54"/>
      <c r="S374" s="54"/>
      <c r="T374" s="54"/>
      <c r="U374" s="54"/>
      <c r="V374" s="54"/>
      <c r="W374" s="54"/>
      <c r="X374" s="54"/>
      <c r="Y374" s="54"/>
      <c r="Z374" s="54"/>
      <c r="AA374" s="54"/>
      <c r="AB374" s="54"/>
      <c r="AC374" s="54"/>
      <c r="AD374" s="54"/>
      <c r="AE374" s="54"/>
      <c r="AF374" s="54"/>
      <c r="AG374" s="5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54"/>
      <c r="P375" s="54"/>
      <c r="Q375" s="54"/>
      <c r="R375" s="54"/>
      <c r="S375" s="54"/>
      <c r="T375" s="54"/>
      <c r="U375" s="54"/>
      <c r="V375" s="54"/>
      <c r="W375" s="54"/>
      <c r="X375" s="54"/>
      <c r="Y375" s="54"/>
      <c r="Z375" s="54"/>
      <c r="AA375" s="54"/>
      <c r="AB375" s="54"/>
      <c r="AC375" s="54"/>
      <c r="AD375" s="54"/>
      <c r="AE375" s="54"/>
      <c r="AF375" s="54"/>
      <c r="AG375" s="5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54"/>
      <c r="P376" s="54"/>
      <c r="Q376" s="54"/>
      <c r="R376" s="54"/>
      <c r="S376" s="54"/>
      <c r="T376" s="54"/>
      <c r="U376" s="54"/>
      <c r="V376" s="54"/>
      <c r="W376" s="54"/>
      <c r="X376" s="54"/>
      <c r="Y376" s="54"/>
      <c r="Z376" s="54"/>
      <c r="AA376" s="54"/>
      <c r="AB376" s="54"/>
      <c r="AC376" s="54"/>
      <c r="AD376" s="54"/>
      <c r="AE376" s="54"/>
      <c r="AF376" s="54"/>
      <c r="AG376" s="5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54"/>
      <c r="P377" s="54"/>
      <c r="Q377" s="54"/>
      <c r="R377" s="54"/>
      <c r="S377" s="54"/>
      <c r="T377" s="54"/>
      <c r="U377" s="54"/>
      <c r="V377" s="54"/>
      <c r="W377" s="54"/>
      <c r="X377" s="54"/>
      <c r="Y377" s="54"/>
      <c r="Z377" s="54"/>
      <c r="AA377" s="54"/>
      <c r="AB377" s="54"/>
      <c r="AC377" s="54"/>
      <c r="AD377" s="54"/>
      <c r="AE377" s="54"/>
      <c r="AF377" s="54"/>
      <c r="AG377" s="5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54"/>
      <c r="P378" s="54"/>
      <c r="Q378" s="54"/>
      <c r="R378" s="54"/>
      <c r="S378" s="54"/>
      <c r="T378" s="54"/>
      <c r="U378" s="54"/>
      <c r="V378" s="54"/>
      <c r="W378" s="54"/>
      <c r="X378" s="54"/>
      <c r="Y378" s="54"/>
      <c r="Z378" s="54"/>
      <c r="AA378" s="54"/>
      <c r="AB378" s="54"/>
      <c r="AC378" s="54"/>
      <c r="AD378" s="54"/>
      <c r="AE378" s="54"/>
      <c r="AF378" s="54"/>
      <c r="AG378" s="5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54"/>
      <c r="P379" s="54"/>
      <c r="Q379" s="54"/>
      <c r="R379" s="54"/>
      <c r="S379" s="54"/>
      <c r="T379" s="54"/>
      <c r="U379" s="54"/>
      <c r="V379" s="54"/>
      <c r="W379" s="54"/>
      <c r="X379" s="54"/>
      <c r="Y379" s="54"/>
      <c r="Z379" s="54"/>
      <c r="AA379" s="54"/>
      <c r="AB379" s="54"/>
      <c r="AC379" s="54"/>
      <c r="AD379" s="54"/>
      <c r="AE379" s="54"/>
      <c r="AF379" s="54"/>
      <c r="AG379" s="5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54"/>
      <c r="P380" s="54"/>
      <c r="Q380" s="54"/>
      <c r="R380" s="54"/>
      <c r="S380" s="54"/>
      <c r="T380" s="54"/>
      <c r="U380" s="54"/>
      <c r="V380" s="54"/>
      <c r="W380" s="54"/>
      <c r="X380" s="54"/>
      <c r="Y380" s="54"/>
      <c r="Z380" s="54"/>
      <c r="AA380" s="54"/>
      <c r="AB380" s="54"/>
      <c r="AC380" s="54"/>
      <c r="AD380" s="54"/>
      <c r="AE380" s="54"/>
      <c r="AF380" s="54"/>
      <c r="AG380" s="5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54"/>
      <c r="P381" s="54"/>
      <c r="Q381" s="54"/>
      <c r="R381" s="54"/>
      <c r="S381" s="54"/>
      <c r="T381" s="54"/>
      <c r="U381" s="54"/>
      <c r="V381" s="54"/>
      <c r="W381" s="54"/>
      <c r="X381" s="54"/>
      <c r="Y381" s="54"/>
      <c r="Z381" s="54"/>
      <c r="AA381" s="54"/>
      <c r="AB381" s="54"/>
      <c r="AC381" s="54"/>
      <c r="AD381" s="54"/>
      <c r="AE381" s="54"/>
      <c r="AF381" s="54"/>
      <c r="AG381" s="5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54"/>
      <c r="P382" s="54"/>
      <c r="Q382" s="54"/>
      <c r="R382" s="54"/>
      <c r="S382" s="54"/>
      <c r="T382" s="54"/>
      <c r="U382" s="54"/>
      <c r="V382" s="54"/>
      <c r="W382" s="54"/>
      <c r="X382" s="54"/>
      <c r="Y382" s="54"/>
      <c r="Z382" s="54"/>
      <c r="AA382" s="54"/>
      <c r="AB382" s="54"/>
      <c r="AC382" s="54"/>
      <c r="AD382" s="54"/>
      <c r="AE382" s="54"/>
      <c r="AF382" s="54"/>
      <c r="AG382" s="5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54"/>
      <c r="P383" s="54"/>
      <c r="Q383" s="54"/>
      <c r="R383" s="54"/>
      <c r="S383" s="54"/>
      <c r="T383" s="54"/>
      <c r="U383" s="54"/>
      <c r="V383" s="54"/>
      <c r="W383" s="54"/>
      <c r="X383" s="54"/>
      <c r="Y383" s="54"/>
      <c r="Z383" s="54"/>
      <c r="AA383" s="54"/>
      <c r="AB383" s="54"/>
      <c r="AC383" s="54"/>
      <c r="AD383" s="54"/>
      <c r="AE383" s="54"/>
      <c r="AF383" s="54"/>
      <c r="AG383" s="5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54"/>
      <c r="P384" s="54"/>
      <c r="Q384" s="54"/>
      <c r="R384" s="54"/>
      <c r="S384" s="54"/>
      <c r="T384" s="54"/>
      <c r="U384" s="54"/>
      <c r="V384" s="54"/>
      <c r="W384" s="54"/>
      <c r="X384" s="54"/>
      <c r="Y384" s="54"/>
      <c r="Z384" s="54"/>
      <c r="AA384" s="54"/>
      <c r="AB384" s="54"/>
      <c r="AC384" s="54"/>
      <c r="AD384" s="54"/>
      <c r="AE384" s="54"/>
      <c r="AF384" s="54"/>
      <c r="AG384" s="5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54"/>
      <c r="P385" s="54"/>
      <c r="Q385" s="54"/>
      <c r="R385" s="54"/>
      <c r="S385" s="54"/>
      <c r="T385" s="54"/>
      <c r="U385" s="54"/>
      <c r="V385" s="54"/>
      <c r="W385" s="54"/>
      <c r="X385" s="54"/>
      <c r="Y385" s="54"/>
      <c r="Z385" s="54"/>
      <c r="AA385" s="54"/>
      <c r="AB385" s="54"/>
      <c r="AC385" s="54"/>
      <c r="AD385" s="54"/>
      <c r="AE385" s="54"/>
      <c r="AF385" s="54"/>
      <c r="AG385" s="5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54"/>
      <c r="P386" s="54"/>
      <c r="Q386" s="54"/>
      <c r="R386" s="54"/>
      <c r="S386" s="54"/>
      <c r="T386" s="54"/>
      <c r="U386" s="54"/>
      <c r="V386" s="54"/>
      <c r="W386" s="54"/>
      <c r="X386" s="54"/>
      <c r="Y386" s="54"/>
      <c r="Z386" s="54"/>
      <c r="AA386" s="54"/>
      <c r="AB386" s="54"/>
      <c r="AC386" s="54"/>
      <c r="AD386" s="54"/>
      <c r="AE386" s="54"/>
      <c r="AF386" s="54"/>
      <c r="AG386" s="5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54"/>
      <c r="P387" s="54"/>
      <c r="Q387" s="54"/>
      <c r="R387" s="54"/>
      <c r="S387" s="54"/>
      <c r="T387" s="54"/>
      <c r="U387" s="54"/>
      <c r="V387" s="54"/>
      <c r="W387" s="54"/>
      <c r="X387" s="54"/>
      <c r="Y387" s="54"/>
      <c r="Z387" s="54"/>
      <c r="AA387" s="54"/>
      <c r="AB387" s="54"/>
      <c r="AC387" s="54"/>
      <c r="AD387" s="54"/>
      <c r="AE387" s="54"/>
      <c r="AF387" s="54"/>
      <c r="AG387" s="5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54"/>
      <c r="P388" s="54"/>
      <c r="Q388" s="54"/>
      <c r="R388" s="54"/>
      <c r="S388" s="54"/>
      <c r="T388" s="54"/>
      <c r="U388" s="54"/>
      <c r="V388" s="54"/>
      <c r="W388" s="54"/>
      <c r="X388" s="54"/>
      <c r="Y388" s="54"/>
      <c r="Z388" s="54"/>
      <c r="AA388" s="54"/>
      <c r="AB388" s="54"/>
      <c r="AC388" s="54"/>
      <c r="AD388" s="54"/>
      <c r="AE388" s="54"/>
      <c r="AF388" s="54"/>
      <c r="AG388" s="5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54"/>
      <c r="P389" s="54"/>
      <c r="Q389" s="54"/>
      <c r="R389" s="54"/>
      <c r="S389" s="54"/>
      <c r="T389" s="54"/>
      <c r="U389" s="54"/>
      <c r="V389" s="54"/>
      <c r="W389" s="54"/>
      <c r="X389" s="54"/>
      <c r="Y389" s="54"/>
      <c r="Z389" s="54"/>
      <c r="AA389" s="54"/>
      <c r="AB389" s="54"/>
      <c r="AC389" s="54"/>
      <c r="AD389" s="54"/>
      <c r="AE389" s="54"/>
      <c r="AF389" s="54"/>
      <c r="AG389" s="5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54"/>
      <c r="P390" s="54"/>
      <c r="Q390" s="54"/>
      <c r="R390" s="54"/>
      <c r="S390" s="54"/>
      <c r="T390" s="54"/>
      <c r="U390" s="54"/>
      <c r="V390" s="54"/>
      <c r="W390" s="54"/>
      <c r="X390" s="54"/>
      <c r="Y390" s="54"/>
      <c r="Z390" s="54"/>
      <c r="AA390" s="54"/>
      <c r="AB390" s="54"/>
      <c r="AC390" s="54"/>
      <c r="AD390" s="54"/>
      <c r="AE390" s="54"/>
      <c r="AF390" s="54"/>
      <c r="AG390" s="5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54"/>
      <c r="P391" s="54"/>
      <c r="Q391" s="54"/>
      <c r="R391" s="54"/>
      <c r="S391" s="54"/>
      <c r="T391" s="54"/>
      <c r="U391" s="54"/>
      <c r="V391" s="54"/>
      <c r="W391" s="54"/>
      <c r="X391" s="54"/>
      <c r="Y391" s="54"/>
      <c r="Z391" s="54"/>
      <c r="AA391" s="54"/>
      <c r="AB391" s="54"/>
      <c r="AC391" s="54"/>
      <c r="AD391" s="54"/>
      <c r="AE391" s="54"/>
      <c r="AF391" s="54"/>
      <c r="AG391" s="5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54"/>
      <c r="P392" s="54"/>
      <c r="Q392" s="54"/>
      <c r="R392" s="54"/>
      <c r="S392" s="54"/>
      <c r="T392" s="54"/>
      <c r="U392" s="54"/>
      <c r="V392" s="54"/>
      <c r="W392" s="54"/>
      <c r="X392" s="54"/>
      <c r="Y392" s="54"/>
      <c r="Z392" s="54"/>
      <c r="AA392" s="54"/>
      <c r="AB392" s="54"/>
      <c r="AC392" s="54"/>
      <c r="AD392" s="54"/>
      <c r="AE392" s="54"/>
      <c r="AF392" s="54"/>
      <c r="AG392" s="5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54"/>
      <c r="P393" s="54"/>
      <c r="Q393" s="54"/>
      <c r="R393" s="54"/>
      <c r="S393" s="54"/>
      <c r="T393" s="54"/>
      <c r="U393" s="54"/>
      <c r="V393" s="54"/>
      <c r="W393" s="54"/>
      <c r="X393" s="54"/>
      <c r="Y393" s="54"/>
      <c r="Z393" s="54"/>
      <c r="AA393" s="54"/>
      <c r="AB393" s="54"/>
      <c r="AC393" s="54"/>
      <c r="AD393" s="54"/>
      <c r="AE393" s="54"/>
      <c r="AF393" s="54"/>
      <c r="AG393" s="5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54"/>
      <c r="P394" s="54"/>
      <c r="Q394" s="54"/>
      <c r="R394" s="54"/>
      <c r="S394" s="54"/>
      <c r="T394" s="54"/>
      <c r="U394" s="54"/>
      <c r="V394" s="54"/>
      <c r="W394" s="54"/>
      <c r="X394" s="54"/>
      <c r="Y394" s="54"/>
      <c r="Z394" s="54"/>
      <c r="AA394" s="54"/>
      <c r="AB394" s="54"/>
      <c r="AC394" s="54"/>
      <c r="AD394" s="54"/>
      <c r="AE394" s="54"/>
      <c r="AF394" s="54"/>
      <c r="AG394" s="5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54"/>
      <c r="P395" s="54"/>
      <c r="Q395" s="54"/>
      <c r="R395" s="54"/>
      <c r="S395" s="54"/>
      <c r="T395" s="54"/>
      <c r="U395" s="54"/>
      <c r="V395" s="54"/>
      <c r="W395" s="54"/>
      <c r="X395" s="54"/>
      <c r="Y395" s="54"/>
      <c r="Z395" s="54"/>
      <c r="AA395" s="54"/>
      <c r="AB395" s="54"/>
      <c r="AC395" s="54"/>
      <c r="AD395" s="54"/>
      <c r="AE395" s="54"/>
      <c r="AF395" s="54"/>
      <c r="AG395" s="5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54"/>
      <c r="P396" s="54"/>
      <c r="Q396" s="54"/>
      <c r="R396" s="54"/>
      <c r="S396" s="54"/>
      <c r="T396" s="54"/>
      <c r="U396" s="54"/>
      <c r="V396" s="54"/>
      <c r="W396" s="54"/>
      <c r="X396" s="54"/>
      <c r="Y396" s="54"/>
      <c r="Z396" s="54"/>
      <c r="AA396" s="54"/>
      <c r="AB396" s="54"/>
      <c r="AC396" s="54"/>
      <c r="AD396" s="54"/>
      <c r="AE396" s="54"/>
      <c r="AF396" s="54"/>
      <c r="AG396" s="5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54"/>
      <c r="P397" s="54"/>
      <c r="Q397" s="54"/>
      <c r="R397" s="54"/>
      <c r="S397" s="54"/>
      <c r="T397" s="54"/>
      <c r="U397" s="54"/>
      <c r="V397" s="54"/>
      <c r="W397" s="54"/>
      <c r="X397" s="54"/>
      <c r="Y397" s="54"/>
      <c r="Z397" s="54"/>
      <c r="AA397" s="54"/>
      <c r="AB397" s="54"/>
      <c r="AC397" s="54"/>
      <c r="AD397" s="54"/>
      <c r="AE397" s="54"/>
      <c r="AF397" s="54"/>
      <c r="AG397" s="5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54"/>
      <c r="P398" s="54"/>
      <c r="Q398" s="54"/>
      <c r="R398" s="54"/>
      <c r="S398" s="54"/>
      <c r="T398" s="54"/>
      <c r="U398" s="54"/>
      <c r="V398" s="54"/>
      <c r="W398" s="54"/>
      <c r="X398" s="54"/>
      <c r="Y398" s="54"/>
      <c r="Z398" s="54"/>
      <c r="AA398" s="54"/>
      <c r="AB398" s="54"/>
      <c r="AC398" s="54"/>
      <c r="AD398" s="54"/>
      <c r="AE398" s="54"/>
      <c r="AF398" s="54"/>
      <c r="AG398" s="5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54"/>
      <c r="P399" s="54"/>
      <c r="Q399" s="54"/>
      <c r="R399" s="54"/>
      <c r="S399" s="54"/>
      <c r="T399" s="54"/>
      <c r="U399" s="54"/>
      <c r="V399" s="54"/>
      <c r="W399" s="54"/>
      <c r="X399" s="54"/>
      <c r="Y399" s="54"/>
      <c r="Z399" s="54"/>
      <c r="AA399" s="54"/>
      <c r="AB399" s="54"/>
      <c r="AC399" s="54"/>
      <c r="AD399" s="54"/>
      <c r="AE399" s="54"/>
      <c r="AF399" s="54"/>
      <c r="AG399" s="5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54"/>
      <c r="P400" s="54"/>
      <c r="Q400" s="54"/>
      <c r="R400" s="54"/>
      <c r="S400" s="54"/>
      <c r="T400" s="54"/>
      <c r="U400" s="54"/>
      <c r="V400" s="54"/>
      <c r="W400" s="54"/>
      <c r="X400" s="54"/>
      <c r="Y400" s="54"/>
      <c r="Z400" s="54"/>
      <c r="AA400" s="54"/>
      <c r="AB400" s="54"/>
      <c r="AC400" s="54"/>
      <c r="AD400" s="54"/>
      <c r="AE400" s="54"/>
      <c r="AF400" s="54"/>
      <c r="AG400" s="5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54"/>
      <c r="P401" s="54"/>
      <c r="Q401" s="54"/>
      <c r="R401" s="54"/>
      <c r="S401" s="54"/>
      <c r="T401" s="54"/>
      <c r="U401" s="54"/>
      <c r="V401" s="54"/>
      <c r="W401" s="54"/>
      <c r="X401" s="54"/>
      <c r="Y401" s="54"/>
      <c r="Z401" s="54"/>
      <c r="AA401" s="54"/>
      <c r="AB401" s="54"/>
      <c r="AC401" s="54"/>
      <c r="AD401" s="54"/>
      <c r="AE401" s="54"/>
      <c r="AF401" s="54"/>
      <c r="AG401" s="5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54"/>
      <c r="P402" s="54"/>
      <c r="Q402" s="54"/>
      <c r="R402" s="54"/>
      <c r="S402" s="54"/>
      <c r="T402" s="54"/>
      <c r="U402" s="54"/>
      <c r="V402" s="54"/>
      <c r="W402" s="54"/>
      <c r="X402" s="54"/>
      <c r="Y402" s="54"/>
      <c r="Z402" s="54"/>
      <c r="AA402" s="54"/>
      <c r="AB402" s="54"/>
      <c r="AC402" s="54"/>
      <c r="AD402" s="54"/>
      <c r="AE402" s="54"/>
      <c r="AF402" s="54"/>
      <c r="AG402" s="5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54"/>
      <c r="P403" s="54"/>
      <c r="Q403" s="54"/>
      <c r="R403" s="54"/>
      <c r="S403" s="54"/>
      <c r="T403" s="54"/>
      <c r="U403" s="54"/>
      <c r="V403" s="54"/>
      <c r="W403" s="54"/>
      <c r="X403" s="54"/>
      <c r="Y403" s="54"/>
      <c r="Z403" s="54"/>
      <c r="AA403" s="54"/>
      <c r="AB403" s="54"/>
      <c r="AC403" s="54"/>
      <c r="AD403" s="54"/>
      <c r="AE403" s="54"/>
      <c r="AF403" s="54"/>
      <c r="AG403" s="5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54"/>
      <c r="P404" s="54"/>
      <c r="Q404" s="54"/>
      <c r="R404" s="54"/>
      <c r="S404" s="54"/>
      <c r="T404" s="54"/>
      <c r="U404" s="54"/>
      <c r="V404" s="54"/>
      <c r="W404" s="54"/>
      <c r="X404" s="54"/>
      <c r="Y404" s="54"/>
      <c r="Z404" s="54"/>
      <c r="AA404" s="54"/>
      <c r="AB404" s="54"/>
      <c r="AC404" s="54"/>
      <c r="AD404" s="54"/>
      <c r="AE404" s="54"/>
      <c r="AF404" s="54"/>
      <c r="AG404" s="5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54"/>
      <c r="P405" s="54"/>
      <c r="Q405" s="54"/>
      <c r="R405" s="54"/>
      <c r="S405" s="54"/>
      <c r="T405" s="54"/>
      <c r="U405" s="54"/>
      <c r="V405" s="54"/>
      <c r="W405" s="54"/>
      <c r="X405" s="54"/>
      <c r="Y405" s="54"/>
      <c r="Z405" s="54"/>
      <c r="AA405" s="54"/>
      <c r="AB405" s="54"/>
      <c r="AC405" s="54"/>
      <c r="AD405" s="54"/>
      <c r="AE405" s="54"/>
      <c r="AF405" s="54"/>
      <c r="AG405" s="5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54"/>
      <c r="P406" s="54"/>
      <c r="Q406" s="54"/>
      <c r="R406" s="54"/>
      <c r="S406" s="54"/>
      <c r="T406" s="54"/>
      <c r="U406" s="54"/>
      <c r="V406" s="54"/>
      <c r="W406" s="54"/>
      <c r="X406" s="54"/>
      <c r="Y406" s="54"/>
      <c r="Z406" s="54"/>
      <c r="AA406" s="54"/>
      <c r="AB406" s="54"/>
      <c r="AC406" s="54"/>
      <c r="AD406" s="54"/>
      <c r="AE406" s="54"/>
      <c r="AF406" s="54"/>
      <c r="AG406" s="5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54"/>
      <c r="P407" s="54"/>
      <c r="Q407" s="54"/>
      <c r="R407" s="54"/>
      <c r="S407" s="54"/>
      <c r="T407" s="54"/>
      <c r="U407" s="54"/>
      <c r="V407" s="54"/>
      <c r="W407" s="54"/>
      <c r="X407" s="54"/>
      <c r="Y407" s="54"/>
      <c r="Z407" s="54"/>
      <c r="AA407" s="54"/>
      <c r="AB407" s="54"/>
      <c r="AC407" s="54"/>
      <c r="AD407" s="54"/>
      <c r="AE407" s="54"/>
      <c r="AF407" s="54"/>
      <c r="AG407" s="5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54"/>
      <c r="P408" s="54"/>
      <c r="Q408" s="54"/>
      <c r="R408" s="54"/>
      <c r="S408" s="54"/>
      <c r="T408" s="54"/>
      <c r="U408" s="54"/>
      <c r="V408" s="54"/>
      <c r="W408" s="54"/>
      <c r="X408" s="54"/>
      <c r="Y408" s="54"/>
      <c r="Z408" s="54"/>
      <c r="AA408" s="54"/>
      <c r="AB408" s="54"/>
      <c r="AC408" s="54"/>
      <c r="AD408" s="54"/>
      <c r="AE408" s="54"/>
      <c r="AF408" s="54"/>
      <c r="AG408" s="5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54"/>
      <c r="P409" s="54"/>
      <c r="Q409" s="54"/>
      <c r="R409" s="54"/>
      <c r="S409" s="54"/>
      <c r="T409" s="54"/>
      <c r="U409" s="54"/>
      <c r="V409" s="54"/>
      <c r="W409" s="54"/>
      <c r="X409" s="54"/>
      <c r="Y409" s="54"/>
      <c r="Z409" s="54"/>
      <c r="AA409" s="54"/>
      <c r="AB409" s="54"/>
      <c r="AC409" s="54"/>
      <c r="AD409" s="54"/>
      <c r="AE409" s="54"/>
      <c r="AF409" s="54"/>
      <c r="AG409" s="5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54"/>
      <c r="P410" s="54"/>
      <c r="Q410" s="54"/>
      <c r="R410" s="54"/>
      <c r="S410" s="54"/>
      <c r="T410" s="54"/>
      <c r="U410" s="54"/>
      <c r="V410" s="54"/>
      <c r="W410" s="54"/>
      <c r="X410" s="54"/>
      <c r="Y410" s="54"/>
      <c r="Z410" s="54"/>
      <c r="AA410" s="54"/>
      <c r="AB410" s="54"/>
      <c r="AC410" s="54"/>
      <c r="AD410" s="54"/>
      <c r="AE410" s="54"/>
      <c r="AF410" s="54"/>
      <c r="AG410" s="5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54"/>
      <c r="P411" s="54"/>
      <c r="Q411" s="54"/>
      <c r="R411" s="54"/>
      <c r="S411" s="54"/>
      <c r="T411" s="54"/>
      <c r="U411" s="54"/>
      <c r="V411" s="54"/>
      <c r="W411" s="54"/>
      <c r="X411" s="54"/>
      <c r="Y411" s="54"/>
      <c r="Z411" s="54"/>
      <c r="AA411" s="54"/>
      <c r="AB411" s="54"/>
      <c r="AC411" s="54"/>
      <c r="AD411" s="54"/>
      <c r="AE411" s="54"/>
      <c r="AF411" s="54"/>
      <c r="AG411" s="5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54"/>
      <c r="P412" s="54"/>
      <c r="Q412" s="54"/>
      <c r="R412" s="54"/>
      <c r="S412" s="54"/>
      <c r="T412" s="54"/>
      <c r="U412" s="54"/>
      <c r="V412" s="54"/>
      <c r="W412" s="54"/>
      <c r="X412" s="54"/>
      <c r="Y412" s="54"/>
      <c r="Z412" s="54"/>
      <c r="AA412" s="54"/>
      <c r="AB412" s="54"/>
      <c r="AC412" s="54"/>
      <c r="AD412" s="54"/>
      <c r="AE412" s="54"/>
      <c r="AF412" s="54"/>
      <c r="AG412" s="5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54"/>
      <c r="P413" s="54"/>
      <c r="Q413" s="54"/>
      <c r="R413" s="54"/>
      <c r="S413" s="54"/>
      <c r="T413" s="54"/>
      <c r="U413" s="54"/>
      <c r="V413" s="54"/>
      <c r="W413" s="54"/>
      <c r="X413" s="54"/>
      <c r="Y413" s="54"/>
      <c r="Z413" s="54"/>
      <c r="AA413" s="54"/>
      <c r="AB413" s="54"/>
      <c r="AC413" s="54"/>
      <c r="AD413" s="54"/>
      <c r="AE413" s="54"/>
      <c r="AF413" s="54"/>
      <c r="AG413" s="5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54"/>
      <c r="P414" s="54"/>
      <c r="Q414" s="54"/>
      <c r="R414" s="54"/>
      <c r="S414" s="54"/>
      <c r="T414" s="54"/>
      <c r="U414" s="54"/>
      <c r="V414" s="54"/>
      <c r="W414" s="54"/>
      <c r="X414" s="54"/>
      <c r="Y414" s="54"/>
      <c r="Z414" s="54"/>
      <c r="AA414" s="54"/>
      <c r="AB414" s="54"/>
      <c r="AC414" s="54"/>
      <c r="AD414" s="54"/>
      <c r="AE414" s="54"/>
      <c r="AF414" s="54"/>
      <c r="AG414" s="5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54"/>
      <c r="P415" s="54"/>
      <c r="Q415" s="54"/>
      <c r="R415" s="54"/>
      <c r="S415" s="54"/>
      <c r="T415" s="54"/>
      <c r="U415" s="54"/>
      <c r="V415" s="54"/>
      <c r="W415" s="54"/>
      <c r="X415" s="54"/>
      <c r="Y415" s="54"/>
      <c r="Z415" s="54"/>
      <c r="AA415" s="54"/>
      <c r="AB415" s="54"/>
      <c r="AC415" s="54"/>
      <c r="AD415" s="54"/>
      <c r="AE415" s="54"/>
      <c r="AF415" s="54"/>
      <c r="AG415" s="5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54"/>
      <c r="P416" s="54"/>
      <c r="Q416" s="54"/>
      <c r="R416" s="54"/>
      <c r="S416" s="54"/>
      <c r="T416" s="54"/>
      <c r="U416" s="54"/>
      <c r="V416" s="54"/>
      <c r="W416" s="54"/>
      <c r="X416" s="54"/>
      <c r="Y416" s="54"/>
      <c r="Z416" s="54"/>
      <c r="AA416" s="54"/>
      <c r="AB416" s="54"/>
      <c r="AC416" s="54"/>
      <c r="AD416" s="54"/>
      <c r="AE416" s="54"/>
      <c r="AF416" s="54"/>
      <c r="AG416" s="5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54"/>
      <c r="P417" s="54"/>
      <c r="Q417" s="54"/>
      <c r="R417" s="54"/>
      <c r="S417" s="54"/>
      <c r="T417" s="54"/>
      <c r="U417" s="54"/>
      <c r="V417" s="54"/>
      <c r="W417" s="54"/>
      <c r="X417" s="54"/>
      <c r="Y417" s="54"/>
      <c r="Z417" s="54"/>
      <c r="AA417" s="54"/>
      <c r="AB417" s="54"/>
      <c r="AC417" s="54"/>
      <c r="AD417" s="54"/>
      <c r="AE417" s="54"/>
      <c r="AF417" s="54"/>
      <c r="AG417" s="5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54"/>
      <c r="P418" s="54"/>
      <c r="Q418" s="54"/>
      <c r="R418" s="54"/>
      <c r="S418" s="54"/>
      <c r="T418" s="54"/>
      <c r="U418" s="54"/>
      <c r="V418" s="54"/>
      <c r="W418" s="54"/>
      <c r="X418" s="54"/>
      <c r="Y418" s="54"/>
      <c r="Z418" s="54"/>
      <c r="AA418" s="54"/>
      <c r="AB418" s="54"/>
      <c r="AC418" s="54"/>
      <c r="AD418" s="54"/>
      <c r="AE418" s="54"/>
      <c r="AF418" s="54"/>
      <c r="AG418" s="5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54"/>
      <c r="P419" s="54"/>
      <c r="Q419" s="54"/>
      <c r="R419" s="54"/>
      <c r="S419" s="54"/>
      <c r="T419" s="54"/>
      <c r="U419" s="54"/>
      <c r="V419" s="54"/>
      <c r="W419" s="54"/>
      <c r="X419" s="54"/>
      <c r="Y419" s="54"/>
      <c r="Z419" s="54"/>
      <c r="AA419" s="54"/>
      <c r="AB419" s="54"/>
      <c r="AC419" s="54"/>
      <c r="AD419" s="54"/>
      <c r="AE419" s="54"/>
      <c r="AF419" s="54"/>
      <c r="AG419" s="5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54"/>
      <c r="P420" s="54"/>
      <c r="Q420" s="54"/>
      <c r="R420" s="54"/>
      <c r="S420" s="54"/>
      <c r="T420" s="54"/>
      <c r="U420" s="54"/>
      <c r="V420" s="54"/>
      <c r="W420" s="54"/>
      <c r="X420" s="54"/>
      <c r="Y420" s="54"/>
      <c r="Z420" s="54"/>
      <c r="AA420" s="54"/>
      <c r="AB420" s="54"/>
      <c r="AC420" s="54"/>
      <c r="AD420" s="54"/>
      <c r="AE420" s="54"/>
      <c r="AF420" s="54"/>
      <c r="AG420" s="5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54"/>
      <c r="P421" s="54"/>
      <c r="Q421" s="54"/>
      <c r="R421" s="54"/>
      <c r="S421" s="54"/>
      <c r="T421" s="54"/>
      <c r="U421" s="54"/>
      <c r="V421" s="54"/>
      <c r="W421" s="54"/>
      <c r="X421" s="54"/>
      <c r="Y421" s="54"/>
      <c r="Z421" s="54"/>
      <c r="AA421" s="54"/>
      <c r="AB421" s="54"/>
      <c r="AC421" s="54"/>
      <c r="AD421" s="54"/>
      <c r="AE421" s="54"/>
      <c r="AF421" s="54"/>
      <c r="AG421" s="5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54"/>
      <c r="P422" s="54"/>
      <c r="Q422" s="54"/>
      <c r="R422" s="54"/>
      <c r="S422" s="54"/>
      <c r="T422" s="54"/>
      <c r="U422" s="54"/>
      <c r="V422" s="54"/>
      <c r="W422" s="54"/>
      <c r="X422" s="54"/>
      <c r="Y422" s="54"/>
      <c r="Z422" s="54"/>
      <c r="AA422" s="54"/>
      <c r="AB422" s="54"/>
      <c r="AC422" s="54"/>
      <c r="AD422" s="54"/>
      <c r="AE422" s="54"/>
      <c r="AF422" s="54"/>
      <c r="AG422" s="5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54"/>
      <c r="P423" s="54"/>
      <c r="Q423" s="54"/>
      <c r="R423" s="54"/>
      <c r="S423" s="54"/>
      <c r="T423" s="54"/>
      <c r="U423" s="54"/>
      <c r="V423" s="54"/>
      <c r="W423" s="54"/>
      <c r="X423" s="54"/>
      <c r="Y423" s="54"/>
      <c r="Z423" s="54"/>
      <c r="AA423" s="54"/>
      <c r="AB423" s="54"/>
      <c r="AC423" s="54"/>
      <c r="AD423" s="54"/>
      <c r="AE423" s="54"/>
      <c r="AF423" s="54"/>
      <c r="AG423" s="5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54"/>
      <c r="P424" s="54"/>
      <c r="Q424" s="54"/>
      <c r="R424" s="54"/>
      <c r="S424" s="54"/>
      <c r="T424" s="54"/>
      <c r="U424" s="54"/>
      <c r="V424" s="54"/>
      <c r="W424" s="54"/>
      <c r="X424" s="54"/>
      <c r="Y424" s="54"/>
      <c r="Z424" s="54"/>
      <c r="AA424" s="54"/>
      <c r="AB424" s="54"/>
      <c r="AC424" s="54"/>
      <c r="AD424" s="54"/>
      <c r="AE424" s="54"/>
      <c r="AF424" s="54"/>
      <c r="AG424" s="5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54"/>
      <c r="P425" s="54"/>
      <c r="Q425" s="54"/>
      <c r="R425" s="54"/>
      <c r="S425" s="54"/>
      <c r="T425" s="54"/>
      <c r="U425" s="54"/>
      <c r="V425" s="54"/>
      <c r="W425" s="54"/>
      <c r="X425" s="54"/>
      <c r="Y425" s="54"/>
      <c r="Z425" s="54"/>
      <c r="AA425" s="54"/>
      <c r="AB425" s="54"/>
      <c r="AC425" s="54"/>
      <c r="AD425" s="54"/>
      <c r="AE425" s="54"/>
      <c r="AF425" s="54"/>
      <c r="AG425" s="5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54"/>
      <c r="P426" s="54"/>
      <c r="Q426" s="54"/>
      <c r="R426" s="54"/>
      <c r="S426" s="54"/>
      <c r="T426" s="54"/>
      <c r="U426" s="54"/>
      <c r="V426" s="54"/>
      <c r="W426" s="54"/>
      <c r="X426" s="54"/>
      <c r="Y426" s="54"/>
      <c r="Z426" s="54"/>
      <c r="AA426" s="54"/>
      <c r="AB426" s="54"/>
      <c r="AC426" s="54"/>
      <c r="AD426" s="54"/>
      <c r="AE426" s="54"/>
      <c r="AF426" s="54"/>
      <c r="AG426" s="5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54"/>
      <c r="P427" s="54"/>
      <c r="Q427" s="54"/>
      <c r="R427" s="54"/>
      <c r="S427" s="54"/>
      <c r="T427" s="54"/>
      <c r="U427" s="54"/>
      <c r="V427" s="54"/>
      <c r="W427" s="54"/>
      <c r="X427" s="54"/>
      <c r="Y427" s="54"/>
      <c r="Z427" s="54"/>
      <c r="AA427" s="54"/>
      <c r="AB427" s="54"/>
      <c r="AC427" s="54"/>
      <c r="AD427" s="54"/>
      <c r="AE427" s="54"/>
      <c r="AF427" s="54"/>
      <c r="AG427" s="5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54"/>
      <c r="P428" s="54"/>
      <c r="Q428" s="54"/>
      <c r="R428" s="54"/>
      <c r="S428" s="54"/>
      <c r="T428" s="54"/>
      <c r="U428" s="54"/>
      <c r="V428" s="54"/>
      <c r="W428" s="54"/>
      <c r="X428" s="54"/>
      <c r="Y428" s="54"/>
      <c r="Z428" s="54"/>
      <c r="AA428" s="54"/>
      <c r="AB428" s="54"/>
      <c r="AC428" s="54"/>
      <c r="AD428" s="54"/>
      <c r="AE428" s="54"/>
      <c r="AF428" s="54"/>
      <c r="AG428" s="5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54"/>
      <c r="P429" s="54"/>
      <c r="Q429" s="54"/>
      <c r="R429" s="54"/>
      <c r="S429" s="54"/>
      <c r="T429" s="54"/>
      <c r="U429" s="54"/>
      <c r="V429" s="54"/>
      <c r="W429" s="54"/>
      <c r="X429" s="54"/>
      <c r="Y429" s="54"/>
      <c r="Z429" s="54"/>
      <c r="AA429" s="54"/>
      <c r="AB429" s="54"/>
      <c r="AC429" s="54"/>
      <c r="AD429" s="54"/>
      <c r="AE429" s="54"/>
      <c r="AF429" s="54"/>
      <c r="AG429" s="5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54"/>
      <c r="P430" s="54"/>
      <c r="Q430" s="54"/>
      <c r="R430" s="54"/>
      <c r="S430" s="54"/>
      <c r="T430" s="54"/>
      <c r="U430" s="54"/>
      <c r="V430" s="54"/>
      <c r="W430" s="54"/>
      <c r="X430" s="54"/>
      <c r="Y430" s="54"/>
      <c r="Z430" s="54"/>
      <c r="AA430" s="54"/>
      <c r="AB430" s="54"/>
      <c r="AC430" s="54"/>
      <c r="AD430" s="54"/>
      <c r="AE430" s="54"/>
      <c r="AF430" s="54"/>
      <c r="AG430" s="5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54"/>
      <c r="P431" s="54"/>
      <c r="Q431" s="54"/>
      <c r="R431" s="54"/>
      <c r="S431" s="54"/>
      <c r="T431" s="54"/>
      <c r="U431" s="54"/>
      <c r="V431" s="54"/>
      <c r="W431" s="54"/>
      <c r="X431" s="54"/>
      <c r="Y431" s="54"/>
      <c r="Z431" s="54"/>
      <c r="AA431" s="54"/>
      <c r="AB431" s="54"/>
      <c r="AC431" s="54"/>
      <c r="AD431" s="54"/>
      <c r="AE431" s="54"/>
      <c r="AF431" s="54"/>
      <c r="AG431" s="5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54"/>
      <c r="P432" s="54"/>
      <c r="Q432" s="54"/>
      <c r="R432" s="54"/>
      <c r="S432" s="54"/>
      <c r="T432" s="54"/>
      <c r="U432" s="54"/>
      <c r="V432" s="54"/>
      <c r="W432" s="54"/>
      <c r="X432" s="54"/>
      <c r="Y432" s="54"/>
      <c r="Z432" s="54"/>
      <c r="AA432" s="54"/>
      <c r="AB432" s="54"/>
      <c r="AC432" s="54"/>
      <c r="AD432" s="54"/>
      <c r="AE432" s="54"/>
      <c r="AF432" s="54"/>
      <c r="AG432" s="5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54"/>
      <c r="P433" s="54"/>
      <c r="Q433" s="54"/>
      <c r="R433" s="54"/>
      <c r="S433" s="54"/>
      <c r="T433" s="54"/>
      <c r="U433" s="54"/>
      <c r="V433" s="54"/>
      <c r="W433" s="54"/>
      <c r="X433" s="54"/>
      <c r="Y433" s="54"/>
      <c r="Z433" s="54"/>
      <c r="AA433" s="54"/>
      <c r="AB433" s="54"/>
      <c r="AC433" s="54"/>
      <c r="AD433" s="54"/>
      <c r="AE433" s="54"/>
      <c r="AF433" s="54"/>
      <c r="AG433" s="5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54"/>
      <c r="P434" s="54"/>
      <c r="Q434" s="54"/>
      <c r="R434" s="54"/>
      <c r="S434" s="54"/>
      <c r="T434" s="54"/>
      <c r="U434" s="54"/>
      <c r="V434" s="54"/>
      <c r="W434" s="54"/>
      <c r="X434" s="54"/>
      <c r="Y434" s="54"/>
      <c r="Z434" s="54"/>
      <c r="AA434" s="54"/>
      <c r="AB434" s="54"/>
      <c r="AC434" s="54"/>
      <c r="AD434" s="54"/>
      <c r="AE434" s="54"/>
      <c r="AF434" s="54"/>
      <c r="AG434" s="5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54"/>
      <c r="P435" s="54"/>
      <c r="Q435" s="54"/>
      <c r="R435" s="54"/>
      <c r="S435" s="54"/>
      <c r="T435" s="54"/>
      <c r="U435" s="54"/>
      <c r="V435" s="54"/>
      <c r="W435" s="54"/>
      <c r="X435" s="54"/>
      <c r="Y435" s="54"/>
      <c r="Z435" s="54"/>
      <c r="AA435" s="54"/>
      <c r="AB435" s="54"/>
      <c r="AC435" s="54"/>
      <c r="AD435" s="54"/>
      <c r="AE435" s="54"/>
      <c r="AF435" s="54"/>
      <c r="AG435" s="5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54"/>
      <c r="P436" s="54"/>
      <c r="Q436" s="54"/>
      <c r="R436" s="54"/>
      <c r="S436" s="54"/>
      <c r="T436" s="54"/>
      <c r="U436" s="54"/>
      <c r="V436" s="54"/>
      <c r="W436" s="54"/>
      <c r="X436" s="54"/>
      <c r="Y436" s="54"/>
      <c r="Z436" s="54"/>
      <c r="AA436" s="54"/>
      <c r="AB436" s="54"/>
      <c r="AC436" s="54"/>
      <c r="AD436" s="54"/>
      <c r="AE436" s="54"/>
      <c r="AF436" s="54"/>
      <c r="AG436" s="5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54"/>
      <c r="P437" s="54"/>
      <c r="Q437" s="54"/>
      <c r="R437" s="54"/>
      <c r="S437" s="54"/>
      <c r="T437" s="54"/>
      <c r="U437" s="54"/>
      <c r="V437" s="54"/>
      <c r="W437" s="54"/>
      <c r="X437" s="54"/>
      <c r="Y437" s="54"/>
      <c r="Z437" s="54"/>
      <c r="AA437" s="54"/>
      <c r="AB437" s="54"/>
      <c r="AC437" s="54"/>
      <c r="AD437" s="54"/>
      <c r="AE437" s="54"/>
      <c r="AF437" s="54"/>
      <c r="AG437" s="5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54"/>
      <c r="P438" s="54"/>
      <c r="Q438" s="54"/>
      <c r="R438" s="54"/>
      <c r="S438" s="54"/>
      <c r="T438" s="54"/>
      <c r="U438" s="54"/>
      <c r="V438" s="54"/>
      <c r="W438" s="54"/>
      <c r="X438" s="54"/>
      <c r="Y438" s="54"/>
      <c r="Z438" s="54"/>
      <c r="AA438" s="54"/>
      <c r="AB438" s="54"/>
      <c r="AC438" s="54"/>
      <c r="AD438" s="54"/>
      <c r="AE438" s="54"/>
      <c r="AF438" s="54"/>
      <c r="AG438" s="5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54"/>
      <c r="P439" s="54"/>
      <c r="Q439" s="54"/>
      <c r="R439" s="54"/>
      <c r="S439" s="54"/>
      <c r="T439" s="54"/>
      <c r="U439" s="54"/>
      <c r="V439" s="54"/>
      <c r="W439" s="54"/>
      <c r="X439" s="54"/>
      <c r="Y439" s="54"/>
      <c r="Z439" s="54"/>
      <c r="AA439" s="54"/>
      <c r="AB439" s="54"/>
      <c r="AC439" s="54"/>
      <c r="AD439" s="54"/>
      <c r="AE439" s="54"/>
      <c r="AF439" s="54"/>
      <c r="AG439" s="5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54"/>
      <c r="P440" s="54"/>
      <c r="Q440" s="54"/>
      <c r="R440" s="54"/>
      <c r="S440" s="54"/>
      <c r="T440" s="54"/>
      <c r="U440" s="54"/>
      <c r="V440" s="54"/>
      <c r="W440" s="54"/>
      <c r="X440" s="54"/>
      <c r="Y440" s="54"/>
      <c r="Z440" s="54"/>
      <c r="AA440" s="54"/>
      <c r="AB440" s="54"/>
      <c r="AC440" s="54"/>
      <c r="AD440" s="54"/>
      <c r="AE440" s="54"/>
      <c r="AF440" s="54"/>
      <c r="AG440" s="5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54"/>
      <c r="P441" s="54"/>
      <c r="Q441" s="54"/>
      <c r="R441" s="54"/>
      <c r="S441" s="54"/>
      <c r="T441" s="54"/>
      <c r="U441" s="54"/>
      <c r="V441" s="54"/>
      <c r="W441" s="54"/>
      <c r="X441" s="54"/>
      <c r="Y441" s="54"/>
      <c r="Z441" s="54"/>
      <c r="AA441" s="54"/>
      <c r="AB441" s="54"/>
      <c r="AC441" s="54"/>
      <c r="AD441" s="54"/>
      <c r="AE441" s="54"/>
      <c r="AF441" s="54"/>
      <c r="AG441" s="5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54"/>
      <c r="P442" s="54"/>
      <c r="Q442" s="54"/>
      <c r="R442" s="54"/>
      <c r="S442" s="54"/>
      <c r="T442" s="54"/>
      <c r="U442" s="54"/>
      <c r="V442" s="54"/>
      <c r="W442" s="54"/>
      <c r="X442" s="54"/>
      <c r="Y442" s="54"/>
      <c r="Z442" s="54"/>
      <c r="AA442" s="54"/>
      <c r="AB442" s="54"/>
      <c r="AC442" s="54"/>
      <c r="AD442" s="54"/>
      <c r="AE442" s="54"/>
      <c r="AF442" s="54"/>
      <c r="AG442" s="5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54"/>
      <c r="P443" s="54"/>
      <c r="Q443" s="54"/>
      <c r="R443" s="54"/>
      <c r="S443" s="54"/>
      <c r="T443" s="54"/>
      <c r="U443" s="54"/>
      <c r="V443" s="54"/>
      <c r="W443" s="54"/>
      <c r="X443" s="54"/>
      <c r="Y443" s="54"/>
      <c r="Z443" s="54"/>
      <c r="AA443" s="54"/>
      <c r="AB443" s="54"/>
      <c r="AC443" s="54"/>
      <c r="AD443" s="54"/>
      <c r="AE443" s="54"/>
      <c r="AF443" s="54"/>
      <c r="AG443" s="5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54"/>
      <c r="P444" s="54"/>
      <c r="Q444" s="54"/>
      <c r="R444" s="54"/>
      <c r="S444" s="54"/>
      <c r="T444" s="54"/>
      <c r="U444" s="54"/>
      <c r="V444" s="54"/>
      <c r="W444" s="54"/>
      <c r="X444" s="54"/>
      <c r="Y444" s="54"/>
      <c r="Z444" s="54"/>
      <c r="AA444" s="54"/>
      <c r="AB444" s="54"/>
      <c r="AC444" s="54"/>
      <c r="AD444" s="54"/>
      <c r="AE444" s="54"/>
      <c r="AF444" s="54"/>
      <c r="AG444" s="5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54"/>
      <c r="P445" s="54"/>
      <c r="Q445" s="54"/>
      <c r="R445" s="54"/>
      <c r="S445" s="54"/>
      <c r="T445" s="54"/>
      <c r="U445" s="54"/>
      <c r="V445" s="54"/>
      <c r="W445" s="54"/>
      <c r="X445" s="54"/>
      <c r="Y445" s="54"/>
      <c r="Z445" s="54"/>
      <c r="AA445" s="54"/>
      <c r="AB445" s="54"/>
      <c r="AC445" s="54"/>
      <c r="AD445" s="54"/>
      <c r="AE445" s="54"/>
      <c r="AF445" s="54"/>
      <c r="AG445" s="5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54"/>
      <c r="P446" s="54"/>
      <c r="Q446" s="54"/>
      <c r="R446" s="54"/>
      <c r="S446" s="54"/>
      <c r="T446" s="54"/>
      <c r="U446" s="54"/>
      <c r="V446" s="54"/>
      <c r="W446" s="54"/>
      <c r="X446" s="54"/>
      <c r="Y446" s="54"/>
      <c r="Z446" s="54"/>
      <c r="AA446" s="54"/>
      <c r="AB446" s="54"/>
      <c r="AC446" s="54"/>
      <c r="AD446" s="54"/>
      <c r="AE446" s="54"/>
      <c r="AF446" s="54"/>
      <c r="AG446" s="5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54"/>
      <c r="P447" s="54"/>
      <c r="Q447" s="54"/>
      <c r="R447" s="54"/>
      <c r="S447" s="54"/>
      <c r="T447" s="54"/>
      <c r="U447" s="54"/>
      <c r="V447" s="54"/>
      <c r="W447" s="54"/>
      <c r="X447" s="54"/>
      <c r="Y447" s="54"/>
      <c r="Z447" s="54"/>
      <c r="AA447" s="54"/>
      <c r="AB447" s="54"/>
      <c r="AC447" s="54"/>
      <c r="AD447" s="54"/>
      <c r="AE447" s="54"/>
      <c r="AF447" s="54"/>
      <c r="AG447" s="5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54"/>
      <c r="P448" s="54"/>
      <c r="Q448" s="54"/>
      <c r="R448" s="54"/>
      <c r="S448" s="54"/>
      <c r="T448" s="54"/>
      <c r="U448" s="54"/>
      <c r="V448" s="54"/>
      <c r="W448" s="54"/>
      <c r="X448" s="54"/>
      <c r="Y448" s="54"/>
      <c r="Z448" s="54"/>
      <c r="AA448" s="54"/>
      <c r="AB448" s="54"/>
      <c r="AC448" s="54"/>
      <c r="AD448" s="54"/>
      <c r="AE448" s="54"/>
      <c r="AF448" s="54"/>
      <c r="AG448" s="5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54"/>
      <c r="P449" s="54"/>
      <c r="Q449" s="54"/>
      <c r="R449" s="54"/>
      <c r="S449" s="54"/>
      <c r="T449" s="54"/>
      <c r="U449" s="54"/>
      <c r="V449" s="54"/>
      <c r="W449" s="54"/>
      <c r="X449" s="54"/>
      <c r="Y449" s="54"/>
      <c r="Z449" s="54"/>
      <c r="AA449" s="54"/>
      <c r="AB449" s="54"/>
      <c r="AC449" s="54"/>
      <c r="AD449" s="54"/>
      <c r="AE449" s="54"/>
      <c r="AF449" s="54"/>
      <c r="AG449" s="5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54"/>
      <c r="P450" s="54"/>
      <c r="Q450" s="54"/>
      <c r="R450" s="54"/>
      <c r="S450" s="54"/>
      <c r="T450" s="54"/>
      <c r="U450" s="54"/>
      <c r="V450" s="54"/>
      <c r="W450" s="54"/>
      <c r="X450" s="54"/>
      <c r="Y450" s="54"/>
      <c r="Z450" s="54"/>
      <c r="AA450" s="54"/>
      <c r="AB450" s="54"/>
      <c r="AC450" s="54"/>
      <c r="AD450" s="54"/>
      <c r="AE450" s="54"/>
      <c r="AF450" s="54"/>
      <c r="AG450" s="5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54"/>
      <c r="P451" s="54"/>
      <c r="Q451" s="54"/>
      <c r="R451" s="54"/>
      <c r="S451" s="54"/>
      <c r="T451" s="54"/>
      <c r="U451" s="54"/>
      <c r="V451" s="54"/>
      <c r="W451" s="54"/>
      <c r="X451" s="54"/>
      <c r="Y451" s="54"/>
      <c r="Z451" s="54"/>
      <c r="AA451" s="54"/>
      <c r="AB451" s="54"/>
      <c r="AC451" s="54"/>
      <c r="AD451" s="54"/>
      <c r="AE451" s="54"/>
      <c r="AF451" s="54"/>
      <c r="AG451" s="5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54"/>
      <c r="P452" s="54"/>
      <c r="Q452" s="54"/>
      <c r="R452" s="54"/>
      <c r="S452" s="54"/>
      <c r="T452" s="54"/>
      <c r="U452" s="54"/>
      <c r="V452" s="54"/>
      <c r="W452" s="54"/>
      <c r="X452" s="54"/>
      <c r="Y452" s="54"/>
      <c r="Z452" s="54"/>
      <c r="AA452" s="54"/>
      <c r="AB452" s="54"/>
      <c r="AC452" s="54"/>
      <c r="AD452" s="54"/>
      <c r="AE452" s="54"/>
      <c r="AF452" s="54"/>
      <c r="AG452" s="5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54"/>
      <c r="P453" s="54"/>
      <c r="Q453" s="54"/>
      <c r="R453" s="54"/>
      <c r="S453" s="54"/>
      <c r="T453" s="54"/>
      <c r="U453" s="54"/>
      <c r="V453" s="54"/>
      <c r="W453" s="54"/>
      <c r="X453" s="54"/>
      <c r="Y453" s="54"/>
      <c r="Z453" s="54"/>
      <c r="AA453" s="54"/>
      <c r="AB453" s="54"/>
      <c r="AC453" s="54"/>
      <c r="AD453" s="54"/>
      <c r="AE453" s="54"/>
      <c r="AF453" s="54"/>
      <c r="AG453" s="5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54"/>
      <c r="P454" s="54"/>
      <c r="Q454" s="54"/>
      <c r="R454" s="54"/>
      <c r="S454" s="54"/>
      <c r="T454" s="54"/>
      <c r="U454" s="54"/>
      <c r="V454" s="54"/>
      <c r="W454" s="54"/>
      <c r="X454" s="54"/>
      <c r="Y454" s="54"/>
      <c r="Z454" s="54"/>
      <c r="AA454" s="54"/>
      <c r="AB454" s="54"/>
      <c r="AC454" s="54"/>
      <c r="AD454" s="54"/>
      <c r="AE454" s="54"/>
      <c r="AF454" s="54"/>
      <c r="AG454" s="5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54"/>
      <c r="P455" s="54"/>
      <c r="Q455" s="54"/>
      <c r="R455" s="54"/>
      <c r="S455" s="54"/>
      <c r="T455" s="54"/>
      <c r="U455" s="54"/>
      <c r="V455" s="54"/>
      <c r="W455" s="54"/>
      <c r="X455" s="54"/>
      <c r="Y455" s="54"/>
      <c r="Z455" s="54"/>
      <c r="AA455" s="54"/>
      <c r="AB455" s="54"/>
      <c r="AC455" s="54"/>
      <c r="AD455" s="54"/>
      <c r="AE455" s="54"/>
      <c r="AF455" s="54"/>
      <c r="AG455" s="5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54"/>
      <c r="P456" s="54"/>
      <c r="Q456" s="54"/>
      <c r="R456" s="54"/>
      <c r="S456" s="54"/>
      <c r="T456" s="54"/>
      <c r="U456" s="54"/>
      <c r="V456" s="54"/>
      <c r="W456" s="54"/>
      <c r="X456" s="54"/>
      <c r="Y456" s="54"/>
      <c r="Z456" s="54"/>
      <c r="AA456" s="54"/>
      <c r="AB456" s="54"/>
      <c r="AC456" s="54"/>
      <c r="AD456" s="54"/>
      <c r="AE456" s="54"/>
      <c r="AF456" s="54"/>
      <c r="AG456" s="5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54"/>
      <c r="P457" s="54"/>
      <c r="Q457" s="54"/>
      <c r="R457" s="54"/>
      <c r="S457" s="54"/>
      <c r="T457" s="54"/>
      <c r="U457" s="54"/>
      <c r="V457" s="54"/>
      <c r="W457" s="54"/>
      <c r="X457" s="54"/>
      <c r="Y457" s="54"/>
      <c r="Z457" s="54"/>
      <c r="AA457" s="54"/>
      <c r="AB457" s="54"/>
      <c r="AC457" s="54"/>
      <c r="AD457" s="54"/>
      <c r="AE457" s="54"/>
      <c r="AF457" s="54"/>
      <c r="AG457" s="5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54"/>
      <c r="P458" s="54"/>
      <c r="Q458" s="54"/>
      <c r="R458" s="54"/>
      <c r="S458" s="54"/>
      <c r="T458" s="54"/>
      <c r="U458" s="54"/>
      <c r="V458" s="54"/>
      <c r="W458" s="54"/>
      <c r="X458" s="54"/>
      <c r="Y458" s="54"/>
      <c r="Z458" s="54"/>
      <c r="AA458" s="54"/>
      <c r="AB458" s="54"/>
      <c r="AC458" s="54"/>
      <c r="AD458" s="54"/>
      <c r="AE458" s="54"/>
      <c r="AF458" s="54"/>
      <c r="AG458" s="5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54"/>
      <c r="P459" s="54"/>
      <c r="Q459" s="54"/>
      <c r="R459" s="54"/>
      <c r="S459" s="54"/>
      <c r="T459" s="54"/>
      <c r="U459" s="54"/>
      <c r="V459" s="54"/>
      <c r="W459" s="54"/>
      <c r="X459" s="54"/>
      <c r="Y459" s="54"/>
      <c r="Z459" s="54"/>
      <c r="AA459" s="54"/>
      <c r="AB459" s="54"/>
      <c r="AC459" s="54"/>
      <c r="AD459" s="54"/>
      <c r="AE459" s="54"/>
      <c r="AF459" s="54"/>
      <c r="AG459" s="5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54"/>
      <c r="P460" s="54"/>
      <c r="Q460" s="54"/>
      <c r="R460" s="54"/>
      <c r="S460" s="54"/>
      <c r="T460" s="54"/>
      <c r="U460" s="54"/>
      <c r="V460" s="54"/>
      <c r="W460" s="54"/>
      <c r="X460" s="54"/>
      <c r="Y460" s="54"/>
      <c r="Z460" s="54"/>
      <c r="AA460" s="54"/>
      <c r="AB460" s="54"/>
      <c r="AC460" s="54"/>
      <c r="AD460" s="54"/>
      <c r="AE460" s="54"/>
      <c r="AF460" s="54"/>
      <c r="AG460" s="5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54"/>
      <c r="P461" s="54"/>
      <c r="Q461" s="54"/>
      <c r="R461" s="54"/>
      <c r="S461" s="54"/>
      <c r="T461" s="54"/>
      <c r="U461" s="54"/>
      <c r="V461" s="54"/>
      <c r="W461" s="54"/>
      <c r="X461" s="54"/>
      <c r="Y461" s="54"/>
      <c r="Z461" s="54"/>
      <c r="AA461" s="54"/>
      <c r="AB461" s="54"/>
      <c r="AC461" s="54"/>
      <c r="AD461" s="54"/>
      <c r="AE461" s="54"/>
      <c r="AF461" s="54"/>
      <c r="AG461" s="5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54"/>
      <c r="P462" s="54"/>
      <c r="Q462" s="54"/>
      <c r="R462" s="54"/>
      <c r="S462" s="54"/>
      <c r="T462" s="54"/>
      <c r="U462" s="54"/>
      <c r="V462" s="54"/>
      <c r="W462" s="54"/>
      <c r="X462" s="54"/>
      <c r="Y462" s="54"/>
      <c r="Z462" s="54"/>
      <c r="AA462" s="54"/>
      <c r="AB462" s="54"/>
      <c r="AC462" s="54"/>
      <c r="AD462" s="54"/>
      <c r="AE462" s="54"/>
      <c r="AF462" s="54"/>
      <c r="AG462" s="5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54"/>
      <c r="P463" s="54"/>
      <c r="Q463" s="54"/>
      <c r="R463" s="54"/>
      <c r="S463" s="54"/>
      <c r="T463" s="54"/>
      <c r="U463" s="54"/>
      <c r="V463" s="54"/>
      <c r="W463" s="54"/>
      <c r="X463" s="54"/>
      <c r="Y463" s="54"/>
      <c r="Z463" s="54"/>
      <c r="AA463" s="54"/>
      <c r="AB463" s="54"/>
      <c r="AC463" s="54"/>
      <c r="AD463" s="54"/>
      <c r="AE463" s="54"/>
      <c r="AF463" s="54"/>
      <c r="AG463" s="5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54"/>
      <c r="P464" s="54"/>
      <c r="Q464" s="54"/>
      <c r="R464" s="54"/>
      <c r="S464" s="54"/>
      <c r="T464" s="54"/>
      <c r="U464" s="54"/>
      <c r="V464" s="54"/>
      <c r="W464" s="54"/>
      <c r="X464" s="54"/>
      <c r="Y464" s="54"/>
      <c r="Z464" s="54"/>
      <c r="AA464" s="54"/>
      <c r="AB464" s="54"/>
      <c r="AC464" s="54"/>
      <c r="AD464" s="54"/>
      <c r="AE464" s="54"/>
      <c r="AF464" s="54"/>
      <c r="AG464" s="5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54"/>
      <c r="P465" s="54"/>
      <c r="Q465" s="54"/>
      <c r="R465" s="54"/>
      <c r="S465" s="54"/>
      <c r="T465" s="54"/>
      <c r="U465" s="54"/>
      <c r="V465" s="54"/>
      <c r="W465" s="54"/>
      <c r="X465" s="54"/>
      <c r="Y465" s="54"/>
      <c r="Z465" s="54"/>
      <c r="AA465" s="54"/>
      <c r="AB465" s="54"/>
      <c r="AC465" s="54"/>
      <c r="AD465" s="54"/>
      <c r="AE465" s="54"/>
      <c r="AF465" s="54"/>
      <c r="AG465" s="5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54"/>
      <c r="P466" s="54"/>
      <c r="Q466" s="54"/>
      <c r="R466" s="54"/>
      <c r="S466" s="54"/>
      <c r="T466" s="54"/>
      <c r="U466" s="54"/>
      <c r="V466" s="54"/>
      <c r="W466" s="54"/>
      <c r="X466" s="54"/>
      <c r="Y466" s="54"/>
      <c r="Z466" s="54"/>
      <c r="AA466" s="54"/>
      <c r="AB466" s="54"/>
      <c r="AC466" s="54"/>
      <c r="AD466" s="54"/>
      <c r="AE466" s="54"/>
      <c r="AF466" s="54"/>
      <c r="AG466" s="5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54"/>
      <c r="P467" s="54"/>
      <c r="Q467" s="54"/>
      <c r="R467" s="54"/>
      <c r="S467" s="54"/>
      <c r="T467" s="54"/>
      <c r="U467" s="54"/>
      <c r="V467" s="54"/>
      <c r="W467" s="54"/>
      <c r="X467" s="54"/>
      <c r="Y467" s="54"/>
      <c r="Z467" s="54"/>
      <c r="AA467" s="54"/>
      <c r="AB467" s="54"/>
      <c r="AC467" s="54"/>
      <c r="AD467" s="54"/>
      <c r="AE467" s="54"/>
      <c r="AF467" s="54"/>
      <c r="AG467" s="5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54"/>
      <c r="P468" s="54"/>
      <c r="Q468" s="54"/>
      <c r="R468" s="54"/>
      <c r="S468" s="54"/>
      <c r="T468" s="54"/>
      <c r="U468" s="54"/>
      <c r="V468" s="54"/>
      <c r="W468" s="54"/>
      <c r="X468" s="54"/>
      <c r="Y468" s="54"/>
      <c r="Z468" s="54"/>
      <c r="AA468" s="54"/>
      <c r="AB468" s="54"/>
      <c r="AC468" s="54"/>
      <c r="AD468" s="54"/>
      <c r="AE468" s="54"/>
      <c r="AF468" s="54"/>
      <c r="AG468" s="5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54"/>
      <c r="P469" s="54"/>
      <c r="Q469" s="54"/>
      <c r="R469" s="54"/>
      <c r="S469" s="54"/>
      <c r="T469" s="54"/>
      <c r="U469" s="54"/>
      <c r="V469" s="54"/>
      <c r="W469" s="54"/>
      <c r="X469" s="54"/>
      <c r="Y469" s="54"/>
      <c r="Z469" s="54"/>
      <c r="AA469" s="54"/>
      <c r="AB469" s="54"/>
      <c r="AC469" s="54"/>
      <c r="AD469" s="54"/>
      <c r="AE469" s="54"/>
      <c r="AF469" s="54"/>
      <c r="AG469" s="5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54"/>
      <c r="P470" s="54"/>
      <c r="Q470" s="54"/>
      <c r="R470" s="54"/>
      <c r="S470" s="54"/>
      <c r="T470" s="54"/>
      <c r="U470" s="54"/>
      <c r="V470" s="54"/>
      <c r="W470" s="54"/>
      <c r="X470" s="54"/>
      <c r="Y470" s="54"/>
      <c r="Z470" s="54"/>
      <c r="AA470" s="54"/>
      <c r="AB470" s="54"/>
      <c r="AC470" s="54"/>
      <c r="AD470" s="54"/>
      <c r="AE470" s="54"/>
      <c r="AF470" s="54"/>
      <c r="AG470" s="5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54"/>
      <c r="P471" s="54"/>
      <c r="Q471" s="54"/>
      <c r="R471" s="54"/>
      <c r="S471" s="54"/>
      <c r="T471" s="54"/>
      <c r="U471" s="54"/>
      <c r="V471" s="54"/>
      <c r="W471" s="54"/>
      <c r="X471" s="54"/>
      <c r="Y471" s="54"/>
      <c r="Z471" s="54"/>
      <c r="AA471" s="54"/>
      <c r="AB471" s="54"/>
      <c r="AC471" s="54"/>
      <c r="AD471" s="54"/>
      <c r="AE471" s="54"/>
      <c r="AF471" s="54"/>
      <c r="AG471" s="5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54"/>
      <c r="P472" s="54"/>
      <c r="Q472" s="54"/>
      <c r="R472" s="54"/>
      <c r="S472" s="54"/>
      <c r="T472" s="54"/>
      <c r="U472" s="54"/>
      <c r="V472" s="54"/>
      <c r="W472" s="54"/>
      <c r="X472" s="54"/>
      <c r="Y472" s="54"/>
      <c r="Z472" s="54"/>
      <c r="AA472" s="54"/>
      <c r="AB472" s="54"/>
      <c r="AC472" s="54"/>
      <c r="AD472" s="54"/>
      <c r="AE472" s="54"/>
      <c r="AF472" s="54"/>
      <c r="AG472" s="5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54"/>
      <c r="P473" s="54"/>
      <c r="Q473" s="54"/>
      <c r="R473" s="54"/>
      <c r="S473" s="54"/>
      <c r="T473" s="54"/>
      <c r="U473" s="54"/>
      <c r="V473" s="54"/>
      <c r="W473" s="54"/>
      <c r="X473" s="54"/>
      <c r="Y473" s="54"/>
      <c r="Z473" s="54"/>
      <c r="AA473" s="54"/>
      <c r="AB473" s="54"/>
      <c r="AC473" s="54"/>
      <c r="AD473" s="54"/>
      <c r="AE473" s="54"/>
      <c r="AF473" s="54"/>
      <c r="AG473" s="5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54"/>
      <c r="P474" s="54"/>
      <c r="Q474" s="54"/>
      <c r="R474" s="54"/>
      <c r="S474" s="54"/>
      <c r="T474" s="54"/>
      <c r="U474" s="54"/>
      <c r="V474" s="54"/>
      <c r="W474" s="54"/>
      <c r="X474" s="54"/>
      <c r="Y474" s="54"/>
      <c r="Z474" s="54"/>
      <c r="AA474" s="54"/>
      <c r="AB474" s="54"/>
      <c r="AC474" s="54"/>
      <c r="AD474" s="54"/>
      <c r="AE474" s="54"/>
      <c r="AF474" s="54"/>
      <c r="AG474" s="5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54"/>
      <c r="P475" s="54"/>
      <c r="Q475" s="54"/>
      <c r="R475" s="54"/>
      <c r="S475" s="54"/>
      <c r="T475" s="54"/>
      <c r="U475" s="54"/>
      <c r="V475" s="54"/>
      <c r="W475" s="54"/>
      <c r="X475" s="54"/>
      <c r="Y475" s="54"/>
      <c r="Z475" s="54"/>
      <c r="AA475" s="54"/>
      <c r="AB475" s="54"/>
      <c r="AC475" s="54"/>
      <c r="AD475" s="54"/>
      <c r="AE475" s="54"/>
      <c r="AF475" s="54"/>
      <c r="AG475" s="5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54"/>
      <c r="P476" s="54"/>
      <c r="Q476" s="54"/>
      <c r="R476" s="54"/>
      <c r="S476" s="54"/>
      <c r="T476" s="54"/>
      <c r="U476" s="54"/>
      <c r="V476" s="54"/>
      <c r="W476" s="54"/>
      <c r="X476" s="54"/>
      <c r="Y476" s="54"/>
      <c r="Z476" s="54"/>
      <c r="AA476" s="54"/>
      <c r="AB476" s="54"/>
      <c r="AC476" s="54"/>
      <c r="AD476" s="54"/>
      <c r="AE476" s="54"/>
      <c r="AF476" s="54"/>
      <c r="AG476" s="5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54"/>
      <c r="P477" s="54"/>
      <c r="Q477" s="54"/>
      <c r="R477" s="54"/>
      <c r="S477" s="54"/>
      <c r="T477" s="54"/>
      <c r="U477" s="54"/>
      <c r="V477" s="54"/>
      <c r="W477" s="54"/>
      <c r="X477" s="54"/>
      <c r="Y477" s="54"/>
      <c r="Z477" s="54"/>
      <c r="AA477" s="54"/>
      <c r="AB477" s="54"/>
      <c r="AC477" s="54"/>
      <c r="AD477" s="54"/>
      <c r="AE477" s="54"/>
      <c r="AF477" s="54"/>
      <c r="AG477" s="5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54"/>
      <c r="P478" s="54"/>
      <c r="Q478" s="54"/>
      <c r="R478" s="54"/>
      <c r="S478" s="54"/>
      <c r="T478" s="54"/>
      <c r="U478" s="54"/>
      <c r="V478" s="54"/>
      <c r="W478" s="54"/>
      <c r="X478" s="54"/>
      <c r="Y478" s="54"/>
      <c r="Z478" s="54"/>
      <c r="AA478" s="54"/>
      <c r="AB478" s="54"/>
      <c r="AC478" s="54"/>
      <c r="AD478" s="54"/>
      <c r="AE478" s="54"/>
      <c r="AF478" s="54"/>
      <c r="AG478" s="5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54"/>
      <c r="P479" s="54"/>
      <c r="Q479" s="54"/>
      <c r="R479" s="54"/>
      <c r="S479" s="54"/>
      <c r="T479" s="54"/>
      <c r="U479" s="54"/>
      <c r="V479" s="54"/>
      <c r="W479" s="54"/>
      <c r="X479" s="54"/>
      <c r="Y479" s="54"/>
      <c r="Z479" s="54"/>
      <c r="AA479" s="54"/>
      <c r="AB479" s="54"/>
      <c r="AC479" s="54"/>
      <c r="AD479" s="54"/>
      <c r="AE479" s="54"/>
      <c r="AF479" s="54"/>
      <c r="AG479" s="5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54"/>
      <c r="P480" s="54"/>
      <c r="Q480" s="54"/>
      <c r="R480" s="54"/>
      <c r="S480" s="54"/>
      <c r="T480" s="54"/>
      <c r="U480" s="54"/>
      <c r="V480" s="54"/>
      <c r="W480" s="54"/>
      <c r="X480" s="54"/>
      <c r="Y480" s="54"/>
      <c r="Z480" s="54"/>
      <c r="AA480" s="54"/>
      <c r="AB480" s="54"/>
      <c r="AC480" s="54"/>
      <c r="AD480" s="54"/>
      <c r="AE480" s="54"/>
      <c r="AF480" s="54"/>
      <c r="AG480" s="5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54"/>
      <c r="P481" s="54"/>
      <c r="Q481" s="54"/>
      <c r="R481" s="54"/>
      <c r="S481" s="54"/>
      <c r="T481" s="54"/>
      <c r="U481" s="54"/>
      <c r="V481" s="54"/>
      <c r="W481" s="54"/>
      <c r="X481" s="54"/>
      <c r="Y481" s="54"/>
      <c r="Z481" s="54"/>
      <c r="AA481" s="54"/>
      <c r="AB481" s="54"/>
      <c r="AC481" s="54"/>
      <c r="AD481" s="54"/>
      <c r="AE481" s="54"/>
      <c r="AF481" s="54"/>
      <c r="AG481" s="5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54"/>
      <c r="P482" s="54"/>
      <c r="Q482" s="54"/>
      <c r="R482" s="54"/>
      <c r="S482" s="54"/>
      <c r="T482" s="54"/>
      <c r="U482" s="54"/>
      <c r="V482" s="54"/>
      <c r="W482" s="54"/>
      <c r="X482" s="54"/>
      <c r="Y482" s="54"/>
      <c r="Z482" s="54"/>
      <c r="AA482" s="54"/>
      <c r="AB482" s="54"/>
      <c r="AC482" s="54"/>
      <c r="AD482" s="54"/>
      <c r="AE482" s="54"/>
      <c r="AF482" s="54"/>
      <c r="AG482" s="5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54"/>
      <c r="P483" s="54"/>
      <c r="Q483" s="54"/>
      <c r="R483" s="54"/>
      <c r="S483" s="54"/>
      <c r="T483" s="54"/>
      <c r="U483" s="54"/>
      <c r="V483" s="54"/>
      <c r="W483" s="54"/>
      <c r="X483" s="54"/>
      <c r="Y483" s="54"/>
      <c r="Z483" s="54"/>
      <c r="AA483" s="54"/>
      <c r="AB483" s="54"/>
      <c r="AC483" s="54"/>
      <c r="AD483" s="54"/>
      <c r="AE483" s="54"/>
      <c r="AF483" s="54"/>
      <c r="AG483" s="5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54"/>
      <c r="P484" s="54"/>
      <c r="Q484" s="54"/>
      <c r="R484" s="54"/>
      <c r="S484" s="54"/>
      <c r="T484" s="54"/>
      <c r="U484" s="54"/>
      <c r="V484" s="54"/>
      <c r="W484" s="54"/>
      <c r="X484" s="54"/>
      <c r="Y484" s="54"/>
      <c r="Z484" s="54"/>
      <c r="AA484" s="54"/>
      <c r="AB484" s="54"/>
      <c r="AC484" s="54"/>
      <c r="AD484" s="54"/>
      <c r="AE484" s="54"/>
      <c r="AF484" s="54"/>
      <c r="AG484" s="5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54"/>
      <c r="P485" s="54"/>
      <c r="Q485" s="54"/>
      <c r="R485" s="54"/>
      <c r="S485" s="54"/>
      <c r="T485" s="54"/>
      <c r="U485" s="54"/>
      <c r="V485" s="54"/>
      <c r="W485" s="54"/>
      <c r="X485" s="54"/>
      <c r="Y485" s="54"/>
      <c r="Z485" s="54"/>
      <c r="AA485" s="54"/>
      <c r="AB485" s="54"/>
      <c r="AC485" s="54"/>
      <c r="AD485" s="54"/>
      <c r="AE485" s="54"/>
      <c r="AF485" s="54"/>
      <c r="AG485" s="5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54"/>
      <c r="P486" s="54"/>
      <c r="Q486" s="54"/>
      <c r="R486" s="54"/>
      <c r="S486" s="54"/>
      <c r="T486" s="54"/>
      <c r="U486" s="54"/>
      <c r="V486" s="54"/>
      <c r="W486" s="54"/>
      <c r="X486" s="54"/>
      <c r="Y486" s="54"/>
      <c r="Z486" s="54"/>
      <c r="AA486" s="54"/>
      <c r="AB486" s="54"/>
      <c r="AC486" s="54"/>
      <c r="AD486" s="54"/>
      <c r="AE486" s="54"/>
      <c r="AF486" s="54"/>
      <c r="AG486" s="5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54"/>
      <c r="P487" s="54"/>
      <c r="Q487" s="54"/>
      <c r="R487" s="54"/>
      <c r="S487" s="54"/>
      <c r="T487" s="54"/>
      <c r="U487" s="54"/>
      <c r="V487" s="54"/>
      <c r="W487" s="54"/>
      <c r="X487" s="54"/>
      <c r="Y487" s="54"/>
      <c r="Z487" s="54"/>
      <c r="AA487" s="54"/>
      <c r="AB487" s="54"/>
      <c r="AC487" s="54"/>
      <c r="AD487" s="54"/>
      <c r="AE487" s="54"/>
      <c r="AF487" s="54"/>
      <c r="AG487" s="5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54"/>
      <c r="P488" s="54"/>
      <c r="Q488" s="54"/>
      <c r="R488" s="54"/>
      <c r="S488" s="54"/>
      <c r="T488" s="54"/>
      <c r="U488" s="54"/>
      <c r="V488" s="54"/>
      <c r="W488" s="54"/>
      <c r="X488" s="54"/>
      <c r="Y488" s="54"/>
      <c r="Z488" s="54"/>
      <c r="AA488" s="54"/>
      <c r="AB488" s="54"/>
      <c r="AC488" s="54"/>
      <c r="AD488" s="54"/>
      <c r="AE488" s="54"/>
      <c r="AF488" s="54"/>
      <c r="AG488" s="5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54"/>
      <c r="P489" s="54"/>
      <c r="Q489" s="54"/>
      <c r="R489" s="54"/>
      <c r="S489" s="54"/>
      <c r="T489" s="54"/>
      <c r="U489" s="54"/>
      <c r="V489" s="54"/>
      <c r="W489" s="54"/>
      <c r="X489" s="54"/>
      <c r="Y489" s="54"/>
      <c r="Z489" s="54"/>
      <c r="AA489" s="54"/>
      <c r="AB489" s="54"/>
      <c r="AC489" s="54"/>
      <c r="AD489" s="54"/>
      <c r="AE489" s="54"/>
      <c r="AF489" s="54"/>
      <c r="AG489" s="5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54"/>
      <c r="P490" s="54"/>
      <c r="Q490" s="54"/>
      <c r="R490" s="54"/>
      <c r="S490" s="54"/>
      <c r="T490" s="54"/>
      <c r="U490" s="54"/>
      <c r="V490" s="54"/>
      <c r="W490" s="54"/>
      <c r="X490" s="54"/>
      <c r="Y490" s="54"/>
      <c r="Z490" s="54"/>
      <c r="AA490" s="54"/>
      <c r="AB490" s="54"/>
      <c r="AC490" s="54"/>
      <c r="AD490" s="54"/>
      <c r="AE490" s="54"/>
      <c r="AF490" s="54"/>
      <c r="AG490" s="5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54"/>
      <c r="P491" s="54"/>
      <c r="Q491" s="54"/>
      <c r="R491" s="54"/>
      <c r="S491" s="54"/>
      <c r="T491" s="54"/>
      <c r="U491" s="54"/>
      <c r="V491" s="54"/>
      <c r="W491" s="54"/>
      <c r="X491" s="54"/>
      <c r="Y491" s="54"/>
      <c r="Z491" s="54"/>
      <c r="AA491" s="54"/>
      <c r="AB491" s="54"/>
      <c r="AC491" s="54"/>
      <c r="AD491" s="54"/>
      <c r="AE491" s="54"/>
      <c r="AF491" s="54"/>
      <c r="AG491" s="5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54"/>
      <c r="P492" s="54"/>
      <c r="Q492" s="54"/>
      <c r="R492" s="54"/>
      <c r="S492" s="54"/>
      <c r="T492" s="54"/>
      <c r="U492" s="54"/>
      <c r="V492" s="54"/>
      <c r="W492" s="54"/>
      <c r="X492" s="54"/>
      <c r="Y492" s="54"/>
      <c r="Z492" s="54"/>
      <c r="AA492" s="54"/>
      <c r="AB492" s="54"/>
      <c r="AC492" s="54"/>
      <c r="AD492" s="54"/>
      <c r="AE492" s="54"/>
      <c r="AF492" s="54"/>
      <c r="AG492" s="5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54"/>
      <c r="P493" s="54"/>
      <c r="Q493" s="54"/>
      <c r="R493" s="54"/>
      <c r="S493" s="54"/>
      <c r="T493" s="54"/>
      <c r="U493" s="54"/>
      <c r="V493" s="54"/>
      <c r="W493" s="54"/>
      <c r="X493" s="54"/>
      <c r="Y493" s="54"/>
      <c r="Z493" s="54"/>
      <c r="AA493" s="54"/>
      <c r="AB493" s="54"/>
      <c r="AC493" s="54"/>
      <c r="AD493" s="54"/>
      <c r="AE493" s="54"/>
      <c r="AF493" s="54"/>
      <c r="AG493" s="5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54"/>
      <c r="P494" s="54"/>
      <c r="Q494" s="54"/>
      <c r="R494" s="54"/>
      <c r="S494" s="54"/>
      <c r="T494" s="54"/>
      <c r="U494" s="54"/>
      <c r="V494" s="54"/>
      <c r="W494" s="54"/>
      <c r="X494" s="54"/>
      <c r="Y494" s="54"/>
      <c r="Z494" s="54"/>
      <c r="AA494" s="54"/>
      <c r="AB494" s="54"/>
      <c r="AC494" s="54"/>
      <c r="AD494" s="54"/>
      <c r="AE494" s="54"/>
      <c r="AF494" s="54"/>
      <c r="AG494" s="5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54"/>
      <c r="P495" s="54"/>
      <c r="Q495" s="54"/>
      <c r="R495" s="54"/>
      <c r="S495" s="54"/>
      <c r="T495" s="54"/>
      <c r="U495" s="54"/>
      <c r="V495" s="54"/>
      <c r="W495" s="54"/>
      <c r="X495" s="54"/>
      <c r="Y495" s="54"/>
      <c r="Z495" s="54"/>
      <c r="AA495" s="54"/>
      <c r="AB495" s="54"/>
      <c r="AC495" s="54"/>
      <c r="AD495" s="54"/>
      <c r="AE495" s="54"/>
      <c r="AF495" s="54"/>
      <c r="AG495" s="5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54"/>
      <c r="P496" s="54"/>
      <c r="Q496" s="54"/>
      <c r="R496" s="54"/>
      <c r="S496" s="54"/>
      <c r="T496" s="54"/>
      <c r="U496" s="54"/>
      <c r="V496" s="54"/>
      <c r="W496" s="54"/>
      <c r="X496" s="54"/>
      <c r="Y496" s="54"/>
      <c r="Z496" s="54"/>
      <c r="AA496" s="54"/>
      <c r="AB496" s="54"/>
      <c r="AC496" s="54"/>
      <c r="AD496" s="54"/>
      <c r="AE496" s="54"/>
      <c r="AF496" s="54"/>
      <c r="AG496" s="5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54"/>
      <c r="P497" s="54"/>
      <c r="Q497" s="54"/>
      <c r="R497" s="54"/>
      <c r="S497" s="54"/>
      <c r="T497" s="54"/>
      <c r="U497" s="54"/>
      <c r="V497" s="54"/>
      <c r="W497" s="54"/>
      <c r="X497" s="54"/>
      <c r="Y497" s="54"/>
      <c r="Z497" s="54"/>
      <c r="AA497" s="54"/>
      <c r="AB497" s="54"/>
      <c r="AC497" s="54"/>
      <c r="AD497" s="54"/>
      <c r="AE497" s="54"/>
      <c r="AF497" s="54"/>
      <c r="AG497" s="5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54"/>
      <c r="P498" s="54"/>
      <c r="Q498" s="54"/>
      <c r="R498" s="54"/>
      <c r="S498" s="54"/>
      <c r="T498" s="54"/>
      <c r="U498" s="54"/>
      <c r="V498" s="54"/>
      <c r="W498" s="54"/>
      <c r="X498" s="54"/>
      <c r="Y498" s="54"/>
      <c r="Z498" s="54"/>
      <c r="AA498" s="54"/>
      <c r="AB498" s="54"/>
      <c r="AC498" s="54"/>
      <c r="AD498" s="54"/>
      <c r="AE498" s="54"/>
      <c r="AF498" s="54"/>
      <c r="AG498" s="5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54"/>
      <c r="P499" s="54"/>
      <c r="Q499" s="54"/>
      <c r="R499" s="54"/>
      <c r="S499" s="54"/>
      <c r="T499" s="54"/>
      <c r="U499" s="54"/>
      <c r="V499" s="54"/>
      <c r="W499" s="54"/>
      <c r="X499" s="54"/>
      <c r="Y499" s="54"/>
      <c r="Z499" s="54"/>
      <c r="AA499" s="54"/>
      <c r="AB499" s="54"/>
      <c r="AC499" s="54"/>
      <c r="AD499" s="54"/>
      <c r="AE499" s="54"/>
      <c r="AF499" s="54"/>
      <c r="AG499" s="5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54"/>
      <c r="P500" s="54"/>
      <c r="Q500" s="54"/>
      <c r="R500" s="54"/>
      <c r="S500" s="54"/>
      <c r="T500" s="54"/>
      <c r="U500" s="54"/>
      <c r="V500" s="54"/>
      <c r="W500" s="54"/>
      <c r="X500" s="54"/>
      <c r="Y500" s="54"/>
      <c r="Z500" s="54"/>
      <c r="AA500" s="54"/>
      <c r="AB500" s="54"/>
      <c r="AC500" s="54"/>
      <c r="AD500" s="54"/>
      <c r="AE500" s="54"/>
      <c r="AF500" s="54"/>
      <c r="AG500" s="5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54"/>
      <c r="P501" s="54"/>
      <c r="Q501" s="54"/>
      <c r="R501" s="54"/>
      <c r="S501" s="54"/>
      <c r="T501" s="54"/>
      <c r="U501" s="54"/>
      <c r="V501" s="54"/>
      <c r="W501" s="54"/>
      <c r="X501" s="54"/>
      <c r="Y501" s="54"/>
      <c r="Z501" s="54"/>
      <c r="AA501" s="54"/>
      <c r="AB501" s="54"/>
      <c r="AC501" s="54"/>
      <c r="AD501" s="54"/>
      <c r="AE501" s="54"/>
      <c r="AF501" s="54"/>
      <c r="AG501" s="5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54"/>
      <c r="P502" s="54"/>
      <c r="Q502" s="54"/>
      <c r="R502" s="54"/>
      <c r="S502" s="54"/>
      <c r="T502" s="54"/>
      <c r="U502" s="54"/>
      <c r="V502" s="54"/>
      <c r="W502" s="54"/>
      <c r="X502" s="54"/>
      <c r="Y502" s="54"/>
      <c r="Z502" s="54"/>
      <c r="AA502" s="54"/>
      <c r="AB502" s="54"/>
      <c r="AC502" s="54"/>
      <c r="AD502" s="54"/>
      <c r="AE502" s="54"/>
      <c r="AF502" s="54"/>
      <c r="AG502" s="5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54"/>
      <c r="P503" s="54"/>
      <c r="Q503" s="54"/>
      <c r="R503" s="54"/>
      <c r="S503" s="54"/>
      <c r="T503" s="54"/>
      <c r="U503" s="54"/>
      <c r="V503" s="54"/>
      <c r="W503" s="54"/>
      <c r="X503" s="54"/>
      <c r="Y503" s="54"/>
      <c r="Z503" s="54"/>
      <c r="AA503" s="54"/>
      <c r="AB503" s="54"/>
      <c r="AC503" s="54"/>
      <c r="AD503" s="54"/>
      <c r="AE503" s="54"/>
      <c r="AF503" s="54"/>
      <c r="AG503" s="5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54"/>
      <c r="P504" s="54"/>
      <c r="Q504" s="54"/>
      <c r="R504" s="54"/>
      <c r="S504" s="54"/>
      <c r="T504" s="54"/>
      <c r="U504" s="54"/>
      <c r="V504" s="54"/>
      <c r="W504" s="54"/>
      <c r="X504" s="54"/>
      <c r="Y504" s="54"/>
      <c r="Z504" s="54"/>
      <c r="AA504" s="54"/>
      <c r="AB504" s="54"/>
      <c r="AC504" s="54"/>
      <c r="AD504" s="54"/>
      <c r="AE504" s="54"/>
      <c r="AF504" s="54"/>
      <c r="AG504" s="5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54"/>
      <c r="P505" s="54"/>
      <c r="Q505" s="54"/>
      <c r="R505" s="54"/>
      <c r="S505" s="54"/>
      <c r="T505" s="54"/>
      <c r="U505" s="54"/>
      <c r="V505" s="54"/>
      <c r="W505" s="54"/>
      <c r="X505" s="54"/>
      <c r="Y505" s="54"/>
      <c r="Z505" s="54"/>
      <c r="AA505" s="54"/>
      <c r="AB505" s="54"/>
      <c r="AC505" s="54"/>
      <c r="AD505" s="54"/>
      <c r="AE505" s="54"/>
      <c r="AF505" s="54"/>
      <c r="AG505" s="5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54"/>
      <c r="P506" s="54"/>
      <c r="Q506" s="54"/>
      <c r="R506" s="54"/>
      <c r="S506" s="54"/>
      <c r="T506" s="54"/>
      <c r="U506" s="54"/>
      <c r="V506" s="54"/>
      <c r="W506" s="54"/>
      <c r="X506" s="54"/>
      <c r="Y506" s="54"/>
      <c r="Z506" s="54"/>
      <c r="AA506" s="54"/>
      <c r="AB506" s="54"/>
      <c r="AC506" s="54"/>
      <c r="AD506" s="54"/>
      <c r="AE506" s="54"/>
      <c r="AF506" s="54"/>
      <c r="AG506" s="5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54"/>
      <c r="P507" s="54"/>
      <c r="Q507" s="54"/>
      <c r="R507" s="54"/>
      <c r="S507" s="54"/>
      <c r="T507" s="54"/>
      <c r="U507" s="54"/>
      <c r="V507" s="54"/>
      <c r="W507" s="54"/>
      <c r="X507" s="54"/>
      <c r="Y507" s="54"/>
      <c r="Z507" s="54"/>
      <c r="AA507" s="54"/>
      <c r="AB507" s="54"/>
      <c r="AC507" s="54"/>
      <c r="AD507" s="54"/>
      <c r="AE507" s="54"/>
      <c r="AF507" s="54"/>
      <c r="AG507" s="5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54"/>
      <c r="P508" s="54"/>
      <c r="Q508" s="54"/>
      <c r="R508" s="54"/>
      <c r="S508" s="54"/>
      <c r="T508" s="54"/>
      <c r="U508" s="54"/>
      <c r="V508" s="54"/>
      <c r="W508" s="54"/>
      <c r="X508" s="54"/>
      <c r="Y508" s="54"/>
      <c r="Z508" s="54"/>
      <c r="AA508" s="54"/>
      <c r="AB508" s="54"/>
      <c r="AC508" s="54"/>
      <c r="AD508" s="54"/>
      <c r="AE508" s="54"/>
      <c r="AF508" s="54"/>
      <c r="AG508" s="5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54"/>
      <c r="P509" s="54"/>
      <c r="Q509" s="54"/>
      <c r="R509" s="54"/>
      <c r="S509" s="54"/>
      <c r="T509" s="54"/>
      <c r="U509" s="54"/>
      <c r="V509" s="54"/>
      <c r="W509" s="54"/>
      <c r="X509" s="54"/>
      <c r="Y509" s="54"/>
      <c r="Z509" s="54"/>
      <c r="AA509" s="54"/>
      <c r="AB509" s="54"/>
      <c r="AC509" s="54"/>
      <c r="AD509" s="54"/>
      <c r="AE509" s="54"/>
      <c r="AF509" s="54"/>
      <c r="AG509" s="5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54"/>
      <c r="P510" s="54"/>
      <c r="Q510" s="54"/>
      <c r="R510" s="54"/>
      <c r="S510" s="54"/>
      <c r="T510" s="54"/>
      <c r="U510" s="54"/>
      <c r="V510" s="54"/>
      <c r="W510" s="54"/>
      <c r="X510" s="54"/>
      <c r="Y510" s="54"/>
      <c r="Z510" s="54"/>
      <c r="AA510" s="54"/>
      <c r="AB510" s="54"/>
      <c r="AC510" s="54"/>
      <c r="AD510" s="54"/>
      <c r="AE510" s="54"/>
      <c r="AF510" s="54"/>
      <c r="AG510" s="5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54"/>
      <c r="P511" s="54"/>
      <c r="Q511" s="54"/>
      <c r="R511" s="54"/>
      <c r="S511" s="54"/>
      <c r="T511" s="54"/>
      <c r="U511" s="54"/>
      <c r="V511" s="54"/>
      <c r="W511" s="54"/>
      <c r="X511" s="54"/>
      <c r="Y511" s="54"/>
      <c r="Z511" s="54"/>
      <c r="AA511" s="54"/>
      <c r="AB511" s="54"/>
      <c r="AC511" s="54"/>
      <c r="AD511" s="54"/>
      <c r="AE511" s="54"/>
      <c r="AF511" s="54"/>
      <c r="AG511" s="5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54"/>
      <c r="P512" s="54"/>
      <c r="Q512" s="54"/>
      <c r="R512" s="54"/>
      <c r="S512" s="54"/>
      <c r="T512" s="54"/>
      <c r="U512" s="54"/>
      <c r="V512" s="54"/>
      <c r="W512" s="54"/>
      <c r="X512" s="54"/>
      <c r="Y512" s="54"/>
      <c r="Z512" s="54"/>
      <c r="AA512" s="54"/>
      <c r="AB512" s="54"/>
      <c r="AC512" s="54"/>
      <c r="AD512" s="54"/>
      <c r="AE512" s="54"/>
      <c r="AF512" s="54"/>
      <c r="AG512" s="5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54"/>
      <c r="P513" s="54"/>
      <c r="Q513" s="54"/>
      <c r="R513" s="54"/>
      <c r="S513" s="54"/>
      <c r="T513" s="54"/>
      <c r="U513" s="54"/>
      <c r="V513" s="54"/>
      <c r="W513" s="54"/>
      <c r="X513" s="54"/>
      <c r="Y513" s="54"/>
      <c r="Z513" s="54"/>
      <c r="AA513" s="54"/>
      <c r="AB513" s="54"/>
      <c r="AC513" s="54"/>
      <c r="AD513" s="54"/>
      <c r="AE513" s="54"/>
      <c r="AF513" s="54"/>
      <c r="AG513" s="5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54"/>
      <c r="P514" s="54"/>
      <c r="Q514" s="54"/>
      <c r="R514" s="54"/>
      <c r="S514" s="54"/>
      <c r="T514" s="54"/>
      <c r="U514" s="54"/>
      <c r="V514" s="54"/>
      <c r="W514" s="54"/>
      <c r="X514" s="54"/>
      <c r="Y514" s="54"/>
      <c r="Z514" s="54"/>
      <c r="AA514" s="54"/>
      <c r="AB514" s="54"/>
      <c r="AC514" s="54"/>
      <c r="AD514" s="54"/>
      <c r="AE514" s="54"/>
      <c r="AF514" s="54"/>
      <c r="AG514" s="5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54"/>
      <c r="P515" s="54"/>
      <c r="Q515" s="54"/>
      <c r="R515" s="54"/>
      <c r="S515" s="54"/>
      <c r="T515" s="54"/>
      <c r="U515" s="54"/>
      <c r="V515" s="54"/>
      <c r="W515" s="54"/>
      <c r="X515" s="54"/>
      <c r="Y515" s="54"/>
      <c r="Z515" s="54"/>
      <c r="AA515" s="54"/>
      <c r="AB515" s="54"/>
      <c r="AC515" s="54"/>
      <c r="AD515" s="54"/>
      <c r="AE515" s="54"/>
      <c r="AF515" s="54"/>
      <c r="AG515" s="5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54"/>
      <c r="P516" s="54"/>
      <c r="Q516" s="54"/>
      <c r="R516" s="54"/>
      <c r="S516" s="54"/>
      <c r="T516" s="54"/>
      <c r="U516" s="54"/>
      <c r="V516" s="54"/>
      <c r="W516" s="54"/>
      <c r="X516" s="54"/>
      <c r="Y516" s="54"/>
      <c r="Z516" s="54"/>
      <c r="AA516" s="54"/>
      <c r="AB516" s="54"/>
      <c r="AC516" s="54"/>
      <c r="AD516" s="54"/>
      <c r="AE516" s="54"/>
      <c r="AF516" s="54"/>
      <c r="AG516" s="5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54"/>
      <c r="P517" s="54"/>
      <c r="Q517" s="54"/>
      <c r="R517" s="54"/>
      <c r="S517" s="54"/>
      <c r="T517" s="54"/>
      <c r="U517" s="54"/>
      <c r="V517" s="54"/>
      <c r="W517" s="54"/>
      <c r="X517" s="54"/>
      <c r="Y517" s="54"/>
      <c r="Z517" s="54"/>
      <c r="AA517" s="54"/>
      <c r="AB517" s="54"/>
      <c r="AC517" s="54"/>
      <c r="AD517" s="54"/>
      <c r="AE517" s="54"/>
      <c r="AF517" s="54"/>
      <c r="AG517" s="5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54"/>
      <c r="P518" s="54"/>
      <c r="Q518" s="54"/>
      <c r="R518" s="54"/>
      <c r="S518" s="54"/>
      <c r="T518" s="54"/>
      <c r="U518" s="54"/>
      <c r="V518" s="54"/>
      <c r="W518" s="54"/>
      <c r="X518" s="54"/>
      <c r="Y518" s="54"/>
      <c r="Z518" s="54"/>
      <c r="AA518" s="54"/>
      <c r="AB518" s="54"/>
      <c r="AC518" s="54"/>
      <c r="AD518" s="54"/>
      <c r="AE518" s="54"/>
      <c r="AF518" s="54"/>
      <c r="AG518" s="5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54"/>
      <c r="P519" s="54"/>
      <c r="Q519" s="54"/>
      <c r="R519" s="54"/>
      <c r="S519" s="54"/>
      <c r="T519" s="54"/>
      <c r="U519" s="54"/>
      <c r="V519" s="54"/>
      <c r="W519" s="54"/>
      <c r="X519" s="54"/>
      <c r="Y519" s="54"/>
      <c r="Z519" s="54"/>
      <c r="AA519" s="54"/>
      <c r="AB519" s="54"/>
      <c r="AC519" s="54"/>
      <c r="AD519" s="54"/>
      <c r="AE519" s="54"/>
      <c r="AF519" s="54"/>
      <c r="AG519" s="5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54"/>
      <c r="P520" s="54"/>
      <c r="Q520" s="54"/>
      <c r="R520" s="54"/>
      <c r="S520" s="54"/>
      <c r="T520" s="54"/>
      <c r="U520" s="54"/>
      <c r="V520" s="54"/>
      <c r="W520" s="54"/>
      <c r="X520" s="54"/>
      <c r="Y520" s="54"/>
      <c r="Z520" s="54"/>
      <c r="AA520" s="54"/>
      <c r="AB520" s="54"/>
      <c r="AC520" s="54"/>
      <c r="AD520" s="54"/>
      <c r="AE520" s="54"/>
      <c r="AF520" s="54"/>
      <c r="AG520" s="5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54"/>
      <c r="P521" s="54"/>
      <c r="Q521" s="54"/>
      <c r="R521" s="54"/>
      <c r="S521" s="54"/>
      <c r="T521" s="54"/>
      <c r="U521" s="54"/>
      <c r="V521" s="54"/>
      <c r="W521" s="54"/>
      <c r="X521" s="54"/>
      <c r="Y521" s="54"/>
      <c r="Z521" s="54"/>
      <c r="AA521" s="54"/>
      <c r="AB521" s="54"/>
      <c r="AC521" s="54"/>
      <c r="AD521" s="54"/>
      <c r="AE521" s="54"/>
      <c r="AF521" s="54"/>
      <c r="AG521" s="5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54"/>
      <c r="P522" s="54"/>
      <c r="Q522" s="54"/>
      <c r="R522" s="54"/>
      <c r="S522" s="54"/>
      <c r="T522" s="54"/>
      <c r="U522" s="54"/>
      <c r="V522" s="54"/>
      <c r="W522" s="54"/>
      <c r="X522" s="54"/>
      <c r="Y522" s="54"/>
      <c r="Z522" s="54"/>
      <c r="AA522" s="54"/>
      <c r="AB522" s="54"/>
      <c r="AC522" s="54"/>
      <c r="AD522" s="54"/>
      <c r="AE522" s="54"/>
      <c r="AF522" s="54"/>
      <c r="AG522" s="5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54"/>
      <c r="P523" s="54"/>
      <c r="Q523" s="54"/>
      <c r="R523" s="54"/>
      <c r="S523" s="54"/>
      <c r="T523" s="54"/>
      <c r="U523" s="54"/>
      <c r="V523" s="54"/>
      <c r="W523" s="54"/>
      <c r="X523" s="54"/>
      <c r="Y523" s="54"/>
      <c r="Z523" s="54"/>
      <c r="AA523" s="54"/>
      <c r="AB523" s="54"/>
      <c r="AC523" s="54"/>
      <c r="AD523" s="54"/>
      <c r="AE523" s="54"/>
      <c r="AF523" s="54"/>
      <c r="AG523" s="5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54"/>
      <c r="P524" s="54"/>
      <c r="Q524" s="54"/>
      <c r="R524" s="54"/>
      <c r="S524" s="54"/>
      <c r="T524" s="54"/>
      <c r="U524" s="54"/>
      <c r="V524" s="54"/>
      <c r="W524" s="54"/>
      <c r="X524" s="54"/>
      <c r="Y524" s="54"/>
      <c r="Z524" s="54"/>
      <c r="AA524" s="54"/>
      <c r="AB524" s="54"/>
      <c r="AC524" s="54"/>
      <c r="AD524" s="54"/>
      <c r="AE524" s="54"/>
      <c r="AF524" s="54"/>
      <c r="AG524" s="5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54"/>
      <c r="P525" s="54"/>
      <c r="Q525" s="54"/>
      <c r="R525" s="54"/>
      <c r="S525" s="54"/>
      <c r="T525" s="54"/>
      <c r="U525" s="54"/>
      <c r="V525" s="54"/>
      <c r="W525" s="54"/>
      <c r="X525" s="54"/>
      <c r="Y525" s="54"/>
      <c r="Z525" s="54"/>
      <c r="AA525" s="54"/>
      <c r="AB525" s="54"/>
      <c r="AC525" s="54"/>
      <c r="AD525" s="54"/>
      <c r="AE525" s="54"/>
      <c r="AF525" s="54"/>
      <c r="AG525" s="5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54"/>
      <c r="P526" s="54"/>
      <c r="Q526" s="54"/>
      <c r="R526" s="54"/>
      <c r="S526" s="54"/>
      <c r="T526" s="54"/>
      <c r="U526" s="54"/>
      <c r="V526" s="54"/>
      <c r="W526" s="54"/>
      <c r="X526" s="54"/>
      <c r="Y526" s="54"/>
      <c r="Z526" s="54"/>
      <c r="AA526" s="54"/>
      <c r="AB526" s="54"/>
      <c r="AC526" s="54"/>
      <c r="AD526" s="54"/>
      <c r="AE526" s="54"/>
      <c r="AF526" s="54"/>
      <c r="AG526" s="5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54"/>
      <c r="P527" s="54"/>
      <c r="Q527" s="54"/>
      <c r="R527" s="54"/>
      <c r="S527" s="54"/>
      <c r="T527" s="54"/>
      <c r="U527" s="54"/>
      <c r="V527" s="54"/>
      <c r="W527" s="54"/>
      <c r="X527" s="54"/>
      <c r="Y527" s="54"/>
      <c r="Z527" s="54"/>
      <c r="AA527" s="54"/>
      <c r="AB527" s="54"/>
      <c r="AC527" s="54"/>
      <c r="AD527" s="54"/>
      <c r="AE527" s="54"/>
      <c r="AF527" s="54"/>
      <c r="AG527" s="5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54"/>
      <c r="P528" s="54"/>
      <c r="Q528" s="54"/>
      <c r="R528" s="54"/>
      <c r="S528" s="54"/>
      <c r="T528" s="54"/>
      <c r="U528" s="54"/>
      <c r="V528" s="54"/>
      <c r="W528" s="54"/>
      <c r="X528" s="54"/>
      <c r="Y528" s="54"/>
      <c r="Z528" s="54"/>
      <c r="AA528" s="54"/>
      <c r="AB528" s="54"/>
      <c r="AC528" s="54"/>
      <c r="AD528" s="54"/>
      <c r="AE528" s="54"/>
      <c r="AF528" s="54"/>
      <c r="AG528" s="5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54"/>
      <c r="P529" s="54"/>
      <c r="Q529" s="54"/>
      <c r="R529" s="54"/>
      <c r="S529" s="54"/>
      <c r="T529" s="54"/>
      <c r="U529" s="54"/>
      <c r="V529" s="54"/>
      <c r="W529" s="54"/>
      <c r="X529" s="54"/>
      <c r="Y529" s="54"/>
      <c r="Z529" s="54"/>
      <c r="AA529" s="54"/>
      <c r="AB529" s="54"/>
      <c r="AC529" s="54"/>
      <c r="AD529" s="54"/>
      <c r="AE529" s="54"/>
      <c r="AF529" s="54"/>
      <c r="AG529" s="5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54"/>
      <c r="P530" s="54"/>
      <c r="Q530" s="54"/>
      <c r="R530" s="54"/>
      <c r="S530" s="54"/>
      <c r="T530" s="54"/>
      <c r="U530" s="54"/>
      <c r="V530" s="54"/>
      <c r="W530" s="54"/>
      <c r="X530" s="54"/>
      <c r="Y530" s="54"/>
      <c r="Z530" s="54"/>
      <c r="AA530" s="54"/>
      <c r="AB530" s="54"/>
      <c r="AC530" s="54"/>
      <c r="AD530" s="54"/>
      <c r="AE530" s="54"/>
      <c r="AF530" s="54"/>
      <c r="AG530" s="5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54"/>
      <c r="P531" s="54"/>
      <c r="Q531" s="54"/>
      <c r="R531" s="54"/>
      <c r="S531" s="54"/>
      <c r="T531" s="54"/>
      <c r="U531" s="54"/>
      <c r="V531" s="54"/>
      <c r="W531" s="54"/>
      <c r="X531" s="54"/>
      <c r="Y531" s="54"/>
      <c r="Z531" s="54"/>
      <c r="AA531" s="54"/>
      <c r="AB531" s="54"/>
      <c r="AC531" s="54"/>
      <c r="AD531" s="54"/>
      <c r="AE531" s="54"/>
      <c r="AF531" s="54"/>
      <c r="AG531" s="5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54"/>
      <c r="P532" s="54"/>
      <c r="Q532" s="54"/>
      <c r="R532" s="54"/>
      <c r="S532" s="54"/>
      <c r="T532" s="54"/>
      <c r="U532" s="54"/>
      <c r="V532" s="54"/>
      <c r="W532" s="54"/>
      <c r="X532" s="54"/>
      <c r="Y532" s="54"/>
      <c r="Z532" s="54"/>
      <c r="AA532" s="54"/>
      <c r="AB532" s="54"/>
      <c r="AC532" s="54"/>
      <c r="AD532" s="54"/>
      <c r="AE532" s="54"/>
      <c r="AF532" s="54"/>
      <c r="AG532" s="5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54"/>
      <c r="P533" s="54"/>
      <c r="Q533" s="54"/>
      <c r="R533" s="54"/>
      <c r="S533" s="54"/>
      <c r="T533" s="54"/>
      <c r="U533" s="54"/>
      <c r="V533" s="54"/>
      <c r="W533" s="54"/>
      <c r="X533" s="54"/>
      <c r="Y533" s="54"/>
      <c r="Z533" s="54"/>
      <c r="AA533" s="54"/>
      <c r="AB533" s="54"/>
      <c r="AC533" s="54"/>
      <c r="AD533" s="54"/>
      <c r="AE533" s="54"/>
      <c r="AF533" s="54"/>
      <c r="AG533" s="5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54"/>
      <c r="P534" s="54"/>
      <c r="Q534" s="54"/>
      <c r="R534" s="54"/>
      <c r="S534" s="54"/>
      <c r="T534" s="54"/>
      <c r="U534" s="54"/>
      <c r="V534" s="54"/>
      <c r="W534" s="54"/>
      <c r="X534" s="54"/>
      <c r="Y534" s="54"/>
      <c r="Z534" s="54"/>
      <c r="AA534" s="54"/>
      <c r="AB534" s="54"/>
      <c r="AC534" s="54"/>
      <c r="AD534" s="54"/>
      <c r="AE534" s="54"/>
      <c r="AF534" s="54"/>
      <c r="AG534" s="5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54"/>
      <c r="P535" s="54"/>
      <c r="Q535" s="54"/>
      <c r="R535" s="54"/>
      <c r="S535" s="54"/>
      <c r="T535" s="54"/>
      <c r="U535" s="54"/>
      <c r="V535" s="54"/>
      <c r="W535" s="54"/>
      <c r="X535" s="54"/>
      <c r="Y535" s="54"/>
      <c r="Z535" s="54"/>
      <c r="AA535" s="54"/>
      <c r="AB535" s="54"/>
      <c r="AC535" s="54"/>
      <c r="AD535" s="54"/>
      <c r="AE535" s="54"/>
      <c r="AF535" s="54"/>
      <c r="AG535" s="5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54"/>
      <c r="P536" s="54"/>
      <c r="Q536" s="54"/>
      <c r="R536" s="54"/>
      <c r="S536" s="54"/>
      <c r="T536" s="54"/>
      <c r="U536" s="54"/>
      <c r="V536" s="54"/>
      <c r="W536" s="54"/>
      <c r="X536" s="54"/>
      <c r="Y536" s="54"/>
      <c r="Z536" s="54"/>
      <c r="AA536" s="54"/>
      <c r="AB536" s="54"/>
      <c r="AC536" s="54"/>
      <c r="AD536" s="54"/>
      <c r="AE536" s="54"/>
      <c r="AF536" s="54"/>
      <c r="AG536" s="5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54"/>
      <c r="P537" s="54"/>
      <c r="Q537" s="54"/>
      <c r="R537" s="54"/>
      <c r="S537" s="54"/>
      <c r="T537" s="54"/>
      <c r="U537" s="54"/>
      <c r="V537" s="54"/>
      <c r="W537" s="54"/>
      <c r="X537" s="54"/>
      <c r="Y537" s="54"/>
      <c r="Z537" s="54"/>
      <c r="AA537" s="54"/>
      <c r="AB537" s="54"/>
      <c r="AC537" s="54"/>
      <c r="AD537" s="54"/>
      <c r="AE537" s="54"/>
      <c r="AF537" s="54"/>
      <c r="AG537" s="5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54"/>
      <c r="P538" s="54"/>
      <c r="Q538" s="54"/>
      <c r="R538" s="54"/>
      <c r="S538" s="54"/>
      <c r="T538" s="54"/>
      <c r="U538" s="54"/>
      <c r="V538" s="54"/>
      <c r="W538" s="54"/>
      <c r="X538" s="54"/>
      <c r="Y538" s="54"/>
      <c r="Z538" s="54"/>
      <c r="AA538" s="54"/>
      <c r="AB538" s="54"/>
      <c r="AC538" s="54"/>
      <c r="AD538" s="54"/>
      <c r="AE538" s="54"/>
      <c r="AF538" s="54"/>
      <c r="AG538" s="5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54"/>
      <c r="P539" s="54"/>
      <c r="Q539" s="54"/>
      <c r="R539" s="54"/>
      <c r="S539" s="54"/>
      <c r="T539" s="54"/>
      <c r="U539" s="54"/>
      <c r="V539" s="54"/>
      <c r="W539" s="54"/>
      <c r="X539" s="54"/>
      <c r="Y539" s="54"/>
      <c r="Z539" s="54"/>
      <c r="AA539" s="54"/>
      <c r="AB539" s="54"/>
      <c r="AC539" s="54"/>
      <c r="AD539" s="54"/>
      <c r="AE539" s="54"/>
      <c r="AF539" s="54"/>
      <c r="AG539" s="5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54"/>
      <c r="P540" s="54"/>
      <c r="Q540" s="54"/>
      <c r="R540" s="54"/>
      <c r="S540" s="54"/>
      <c r="T540" s="54"/>
      <c r="U540" s="54"/>
      <c r="V540" s="54"/>
      <c r="W540" s="54"/>
      <c r="X540" s="54"/>
      <c r="Y540" s="54"/>
      <c r="Z540" s="54"/>
      <c r="AA540" s="54"/>
      <c r="AB540" s="54"/>
      <c r="AC540" s="54"/>
      <c r="AD540" s="54"/>
      <c r="AE540" s="54"/>
      <c r="AF540" s="54"/>
      <c r="AG540" s="5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54"/>
      <c r="P541" s="54"/>
      <c r="Q541" s="54"/>
      <c r="R541" s="54"/>
      <c r="S541" s="54"/>
      <c r="T541" s="54"/>
      <c r="U541" s="54"/>
      <c r="V541" s="54"/>
      <c r="W541" s="54"/>
      <c r="X541" s="54"/>
      <c r="Y541" s="54"/>
      <c r="Z541" s="54"/>
      <c r="AA541" s="54"/>
      <c r="AB541" s="54"/>
      <c r="AC541" s="54"/>
      <c r="AD541" s="54"/>
      <c r="AE541" s="54"/>
      <c r="AF541" s="54"/>
      <c r="AG541" s="5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54"/>
      <c r="P542" s="54"/>
      <c r="Q542" s="54"/>
      <c r="R542" s="54"/>
      <c r="S542" s="54"/>
      <c r="T542" s="54"/>
      <c r="U542" s="54"/>
      <c r="V542" s="54"/>
      <c r="W542" s="54"/>
      <c r="X542" s="54"/>
      <c r="Y542" s="54"/>
      <c r="Z542" s="54"/>
      <c r="AA542" s="54"/>
      <c r="AB542" s="54"/>
      <c r="AC542" s="54"/>
      <c r="AD542" s="54"/>
      <c r="AE542" s="54"/>
      <c r="AF542" s="54"/>
      <c r="AG542" s="5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54"/>
      <c r="P543" s="54"/>
      <c r="Q543" s="54"/>
      <c r="R543" s="54"/>
      <c r="S543" s="54"/>
      <c r="T543" s="54"/>
      <c r="U543" s="54"/>
      <c r="V543" s="54"/>
      <c r="W543" s="54"/>
      <c r="X543" s="54"/>
      <c r="Y543" s="54"/>
      <c r="Z543" s="54"/>
      <c r="AA543" s="54"/>
      <c r="AB543" s="54"/>
      <c r="AC543" s="54"/>
      <c r="AD543" s="54"/>
      <c r="AE543" s="54"/>
      <c r="AF543" s="54"/>
      <c r="AG543" s="5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54"/>
      <c r="P544" s="54"/>
      <c r="Q544" s="54"/>
      <c r="R544" s="54"/>
      <c r="S544" s="54"/>
      <c r="T544" s="54"/>
      <c r="U544" s="54"/>
      <c r="V544" s="54"/>
      <c r="W544" s="54"/>
      <c r="X544" s="54"/>
      <c r="Y544" s="54"/>
      <c r="Z544" s="54"/>
      <c r="AA544" s="54"/>
      <c r="AB544" s="54"/>
      <c r="AC544" s="54"/>
      <c r="AD544" s="54"/>
      <c r="AE544" s="54"/>
      <c r="AF544" s="54"/>
      <c r="AG544" s="5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54"/>
      <c r="P545" s="54"/>
      <c r="Q545" s="54"/>
      <c r="R545" s="54"/>
      <c r="S545" s="54"/>
      <c r="T545" s="54"/>
      <c r="U545" s="54"/>
      <c r="V545" s="54"/>
      <c r="W545" s="54"/>
      <c r="X545" s="54"/>
      <c r="Y545" s="54"/>
      <c r="Z545" s="54"/>
      <c r="AA545" s="54"/>
      <c r="AB545" s="54"/>
      <c r="AC545" s="54"/>
      <c r="AD545" s="54"/>
      <c r="AE545" s="54"/>
      <c r="AF545" s="54"/>
      <c r="AG545" s="5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54"/>
      <c r="P546" s="54"/>
      <c r="Q546" s="54"/>
      <c r="R546" s="54"/>
      <c r="S546" s="54"/>
      <c r="T546" s="54"/>
      <c r="U546" s="54"/>
      <c r="V546" s="54"/>
      <c r="W546" s="54"/>
      <c r="X546" s="54"/>
      <c r="Y546" s="54"/>
      <c r="Z546" s="54"/>
      <c r="AA546" s="54"/>
      <c r="AB546" s="54"/>
      <c r="AC546" s="54"/>
      <c r="AD546" s="54"/>
      <c r="AE546" s="54"/>
      <c r="AF546" s="54"/>
      <c r="AG546" s="5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54"/>
      <c r="P547" s="54"/>
      <c r="Q547" s="54"/>
      <c r="R547" s="54"/>
      <c r="S547" s="54"/>
      <c r="T547" s="54"/>
      <c r="U547" s="54"/>
      <c r="V547" s="54"/>
      <c r="W547" s="54"/>
      <c r="X547" s="54"/>
      <c r="Y547" s="54"/>
      <c r="Z547" s="54"/>
      <c r="AA547" s="54"/>
      <c r="AB547" s="54"/>
      <c r="AC547" s="54"/>
      <c r="AD547" s="54"/>
      <c r="AE547" s="54"/>
      <c r="AF547" s="54"/>
      <c r="AG547" s="5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54"/>
      <c r="P548" s="54"/>
      <c r="Q548" s="54"/>
      <c r="R548" s="54"/>
      <c r="S548" s="54"/>
      <c r="T548" s="54"/>
      <c r="U548" s="54"/>
      <c r="V548" s="54"/>
      <c r="W548" s="54"/>
      <c r="X548" s="54"/>
      <c r="Y548" s="54"/>
      <c r="Z548" s="54"/>
      <c r="AA548" s="54"/>
      <c r="AB548" s="54"/>
      <c r="AC548" s="54"/>
      <c r="AD548" s="54"/>
      <c r="AE548" s="54"/>
      <c r="AF548" s="54"/>
      <c r="AG548" s="5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54"/>
      <c r="P549" s="54"/>
      <c r="Q549" s="54"/>
      <c r="R549" s="54"/>
      <c r="S549" s="54"/>
      <c r="T549" s="54"/>
      <c r="U549" s="54"/>
      <c r="V549" s="54"/>
      <c r="W549" s="54"/>
      <c r="X549" s="54"/>
      <c r="Y549" s="54"/>
      <c r="Z549" s="54"/>
      <c r="AA549" s="54"/>
      <c r="AB549" s="54"/>
      <c r="AC549" s="54"/>
      <c r="AD549" s="54"/>
      <c r="AE549" s="54"/>
      <c r="AF549" s="54"/>
      <c r="AG549" s="5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54"/>
      <c r="P550" s="54"/>
      <c r="Q550" s="54"/>
      <c r="R550" s="54"/>
      <c r="S550" s="54"/>
      <c r="T550" s="54"/>
      <c r="U550" s="54"/>
      <c r="V550" s="54"/>
      <c r="W550" s="54"/>
      <c r="X550" s="54"/>
      <c r="Y550" s="54"/>
      <c r="Z550" s="54"/>
      <c r="AA550" s="54"/>
      <c r="AB550" s="54"/>
      <c r="AC550" s="54"/>
      <c r="AD550" s="54"/>
      <c r="AE550" s="54"/>
      <c r="AF550" s="54"/>
      <c r="AG550" s="5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54"/>
      <c r="P551" s="54"/>
      <c r="Q551" s="54"/>
      <c r="R551" s="54"/>
      <c r="S551" s="54"/>
      <c r="T551" s="54"/>
      <c r="U551" s="54"/>
      <c r="V551" s="54"/>
      <c r="W551" s="54"/>
      <c r="X551" s="54"/>
      <c r="Y551" s="54"/>
      <c r="Z551" s="54"/>
      <c r="AA551" s="54"/>
      <c r="AB551" s="54"/>
      <c r="AC551" s="54"/>
      <c r="AD551" s="54"/>
      <c r="AE551" s="54"/>
      <c r="AF551" s="54"/>
      <c r="AG551" s="5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54"/>
      <c r="P552" s="54"/>
      <c r="Q552" s="54"/>
      <c r="R552" s="54"/>
      <c r="S552" s="54"/>
      <c r="T552" s="54"/>
      <c r="U552" s="54"/>
      <c r="V552" s="54"/>
      <c r="W552" s="54"/>
      <c r="X552" s="54"/>
      <c r="Y552" s="54"/>
      <c r="Z552" s="54"/>
      <c r="AA552" s="54"/>
      <c r="AB552" s="54"/>
      <c r="AC552" s="54"/>
      <c r="AD552" s="54"/>
      <c r="AE552" s="54"/>
      <c r="AF552" s="54"/>
      <c r="AG552" s="5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54"/>
      <c r="P553" s="54"/>
      <c r="Q553" s="54"/>
      <c r="R553" s="54"/>
      <c r="S553" s="54"/>
      <c r="T553" s="54"/>
      <c r="U553" s="54"/>
      <c r="V553" s="54"/>
      <c r="W553" s="54"/>
      <c r="X553" s="54"/>
      <c r="Y553" s="54"/>
      <c r="Z553" s="54"/>
      <c r="AA553" s="54"/>
      <c r="AB553" s="54"/>
      <c r="AC553" s="54"/>
      <c r="AD553" s="54"/>
      <c r="AE553" s="54"/>
      <c r="AF553" s="54"/>
      <c r="AG553" s="5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54"/>
      <c r="P554" s="54"/>
      <c r="Q554" s="54"/>
      <c r="R554" s="54"/>
      <c r="S554" s="54"/>
      <c r="T554" s="54"/>
      <c r="U554" s="54"/>
      <c r="V554" s="54"/>
      <c r="W554" s="54"/>
      <c r="X554" s="54"/>
      <c r="Y554" s="54"/>
      <c r="Z554" s="54"/>
      <c r="AA554" s="54"/>
      <c r="AB554" s="54"/>
      <c r="AC554" s="54"/>
      <c r="AD554" s="54"/>
      <c r="AE554" s="54"/>
      <c r="AF554" s="54"/>
      <c r="AG554" s="5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54"/>
      <c r="P555" s="54"/>
      <c r="Q555" s="54"/>
      <c r="R555" s="54"/>
      <c r="S555" s="54"/>
      <c r="T555" s="54"/>
      <c r="U555" s="54"/>
      <c r="V555" s="54"/>
      <c r="W555" s="54"/>
      <c r="X555" s="54"/>
      <c r="Y555" s="54"/>
      <c r="Z555" s="54"/>
      <c r="AA555" s="54"/>
      <c r="AB555" s="54"/>
      <c r="AC555" s="54"/>
      <c r="AD555" s="54"/>
      <c r="AE555" s="54"/>
      <c r="AF555" s="54"/>
      <c r="AG555" s="5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54"/>
      <c r="P556" s="54"/>
      <c r="Q556" s="54"/>
      <c r="R556" s="54"/>
      <c r="S556" s="54"/>
      <c r="T556" s="54"/>
      <c r="U556" s="54"/>
      <c r="V556" s="54"/>
      <c r="W556" s="54"/>
      <c r="X556" s="54"/>
      <c r="Y556" s="54"/>
      <c r="Z556" s="54"/>
      <c r="AA556" s="54"/>
      <c r="AB556" s="54"/>
      <c r="AC556" s="54"/>
      <c r="AD556" s="54"/>
      <c r="AE556" s="54"/>
      <c r="AF556" s="54"/>
      <c r="AG556" s="5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54"/>
      <c r="P557" s="54"/>
      <c r="Q557" s="54"/>
      <c r="R557" s="54"/>
      <c r="S557" s="54"/>
      <c r="T557" s="54"/>
      <c r="U557" s="54"/>
      <c r="V557" s="54"/>
      <c r="W557" s="54"/>
      <c r="X557" s="54"/>
      <c r="Y557" s="54"/>
      <c r="Z557" s="54"/>
      <c r="AA557" s="54"/>
      <c r="AB557" s="54"/>
      <c r="AC557" s="54"/>
      <c r="AD557" s="54"/>
      <c r="AE557" s="54"/>
      <c r="AF557" s="54"/>
      <c r="AG557" s="5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54"/>
      <c r="P558" s="54"/>
      <c r="Q558" s="54"/>
      <c r="R558" s="54"/>
      <c r="S558" s="54"/>
      <c r="T558" s="54"/>
      <c r="U558" s="54"/>
      <c r="V558" s="54"/>
      <c r="W558" s="54"/>
      <c r="X558" s="54"/>
      <c r="Y558" s="54"/>
      <c r="Z558" s="54"/>
      <c r="AA558" s="54"/>
      <c r="AB558" s="54"/>
      <c r="AC558" s="54"/>
      <c r="AD558" s="54"/>
      <c r="AE558" s="54"/>
      <c r="AF558" s="54"/>
      <c r="AG558" s="5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54"/>
      <c r="P559" s="54"/>
      <c r="Q559" s="54"/>
      <c r="R559" s="54"/>
      <c r="S559" s="54"/>
      <c r="T559" s="54"/>
      <c r="U559" s="54"/>
      <c r="V559" s="54"/>
      <c r="W559" s="54"/>
      <c r="X559" s="54"/>
      <c r="Y559" s="54"/>
      <c r="Z559" s="54"/>
      <c r="AA559" s="54"/>
      <c r="AB559" s="54"/>
      <c r="AC559" s="54"/>
      <c r="AD559" s="54"/>
      <c r="AE559" s="54"/>
      <c r="AF559" s="54"/>
      <c r="AG559" s="5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54"/>
      <c r="P560" s="54"/>
      <c r="Q560" s="54"/>
      <c r="R560" s="54"/>
      <c r="S560" s="54"/>
      <c r="T560" s="54"/>
      <c r="U560" s="54"/>
      <c r="V560" s="54"/>
      <c r="W560" s="54"/>
      <c r="X560" s="54"/>
      <c r="Y560" s="54"/>
      <c r="Z560" s="54"/>
      <c r="AA560" s="54"/>
      <c r="AB560" s="54"/>
      <c r="AC560" s="54"/>
      <c r="AD560" s="54"/>
      <c r="AE560" s="54"/>
      <c r="AF560" s="54"/>
      <c r="AG560" s="5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54"/>
      <c r="P561" s="54"/>
      <c r="Q561" s="54"/>
      <c r="R561" s="54"/>
      <c r="S561" s="54"/>
      <c r="T561" s="54"/>
      <c r="U561" s="54"/>
      <c r="V561" s="54"/>
      <c r="W561" s="54"/>
      <c r="X561" s="54"/>
      <c r="Y561" s="54"/>
      <c r="Z561" s="54"/>
      <c r="AA561" s="54"/>
      <c r="AB561" s="54"/>
      <c r="AC561" s="54"/>
      <c r="AD561" s="54"/>
      <c r="AE561" s="54"/>
      <c r="AF561" s="54"/>
      <c r="AG561" s="5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54"/>
      <c r="P562" s="54"/>
      <c r="Q562" s="54"/>
      <c r="R562" s="54"/>
      <c r="S562" s="54"/>
      <c r="T562" s="54"/>
      <c r="U562" s="54"/>
      <c r="V562" s="54"/>
      <c r="W562" s="54"/>
      <c r="X562" s="54"/>
      <c r="Y562" s="54"/>
      <c r="Z562" s="54"/>
      <c r="AA562" s="54"/>
      <c r="AB562" s="54"/>
      <c r="AC562" s="54"/>
      <c r="AD562" s="54"/>
      <c r="AE562" s="54"/>
      <c r="AF562" s="54"/>
      <c r="AG562" s="5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54"/>
      <c r="P563" s="54"/>
      <c r="Q563" s="54"/>
      <c r="R563" s="54"/>
      <c r="S563" s="54"/>
      <c r="T563" s="54"/>
      <c r="U563" s="54"/>
      <c r="V563" s="54"/>
      <c r="W563" s="54"/>
      <c r="X563" s="54"/>
      <c r="Y563" s="54"/>
      <c r="Z563" s="54"/>
      <c r="AA563" s="54"/>
      <c r="AB563" s="54"/>
      <c r="AC563" s="54"/>
      <c r="AD563" s="54"/>
      <c r="AE563" s="54"/>
      <c r="AF563" s="54"/>
      <c r="AG563" s="5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54"/>
      <c r="P564" s="54"/>
      <c r="Q564" s="54"/>
      <c r="R564" s="54"/>
      <c r="S564" s="54"/>
      <c r="T564" s="54"/>
      <c r="U564" s="54"/>
      <c r="V564" s="54"/>
      <c r="W564" s="54"/>
      <c r="X564" s="54"/>
      <c r="Y564" s="54"/>
      <c r="Z564" s="54"/>
      <c r="AA564" s="54"/>
      <c r="AB564" s="54"/>
      <c r="AC564" s="54"/>
      <c r="AD564" s="54"/>
      <c r="AE564" s="54"/>
      <c r="AF564" s="54"/>
      <c r="AG564" s="5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54"/>
      <c r="P565" s="54"/>
      <c r="Q565" s="54"/>
      <c r="R565" s="54"/>
      <c r="S565" s="54"/>
      <c r="T565" s="54"/>
      <c r="U565" s="54"/>
      <c r="V565" s="54"/>
      <c r="W565" s="54"/>
      <c r="X565" s="54"/>
      <c r="Y565" s="54"/>
      <c r="Z565" s="54"/>
      <c r="AA565" s="54"/>
      <c r="AB565" s="54"/>
      <c r="AC565" s="54"/>
      <c r="AD565" s="54"/>
      <c r="AE565" s="54"/>
      <c r="AF565" s="54"/>
      <c r="AG565" s="5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54"/>
      <c r="P566" s="54"/>
      <c r="Q566" s="54"/>
      <c r="R566" s="54"/>
      <c r="S566" s="54"/>
      <c r="T566" s="54"/>
      <c r="U566" s="54"/>
      <c r="V566" s="54"/>
      <c r="W566" s="54"/>
      <c r="X566" s="54"/>
      <c r="Y566" s="54"/>
      <c r="Z566" s="54"/>
      <c r="AA566" s="54"/>
      <c r="AB566" s="54"/>
      <c r="AC566" s="54"/>
      <c r="AD566" s="54"/>
      <c r="AE566" s="54"/>
      <c r="AF566" s="54"/>
      <c r="AG566" s="5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54"/>
      <c r="P567" s="54"/>
      <c r="Q567" s="54"/>
      <c r="R567" s="54"/>
      <c r="S567" s="54"/>
      <c r="T567" s="54"/>
      <c r="U567" s="54"/>
      <c r="V567" s="54"/>
      <c r="W567" s="54"/>
      <c r="X567" s="54"/>
      <c r="Y567" s="54"/>
      <c r="Z567" s="54"/>
      <c r="AA567" s="54"/>
      <c r="AB567" s="54"/>
      <c r="AC567" s="54"/>
      <c r="AD567" s="54"/>
      <c r="AE567" s="54"/>
      <c r="AF567" s="54"/>
      <c r="AG567" s="5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54"/>
      <c r="P568" s="54"/>
      <c r="Q568" s="54"/>
      <c r="R568" s="54"/>
      <c r="S568" s="54"/>
      <c r="T568" s="54"/>
      <c r="U568" s="54"/>
      <c r="V568" s="54"/>
      <c r="W568" s="54"/>
      <c r="X568" s="54"/>
      <c r="Y568" s="54"/>
      <c r="Z568" s="54"/>
      <c r="AA568" s="54"/>
      <c r="AB568" s="54"/>
      <c r="AC568" s="54"/>
      <c r="AD568" s="54"/>
      <c r="AE568" s="54"/>
      <c r="AF568" s="54"/>
      <c r="AG568" s="5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54"/>
      <c r="P569" s="54"/>
      <c r="Q569" s="54"/>
      <c r="R569" s="54"/>
      <c r="S569" s="54"/>
      <c r="T569" s="54"/>
      <c r="U569" s="54"/>
      <c r="V569" s="54"/>
      <c r="W569" s="54"/>
      <c r="X569" s="54"/>
      <c r="Y569" s="54"/>
      <c r="Z569" s="54"/>
      <c r="AA569" s="54"/>
      <c r="AB569" s="54"/>
      <c r="AC569" s="54"/>
      <c r="AD569" s="54"/>
      <c r="AE569" s="54"/>
      <c r="AF569" s="54"/>
      <c r="AG569" s="5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54"/>
      <c r="P570" s="54"/>
      <c r="Q570" s="54"/>
      <c r="R570" s="54"/>
      <c r="S570" s="54"/>
      <c r="T570" s="54"/>
      <c r="U570" s="54"/>
      <c r="V570" s="54"/>
      <c r="W570" s="54"/>
      <c r="X570" s="54"/>
      <c r="Y570" s="54"/>
      <c r="Z570" s="54"/>
      <c r="AA570" s="54"/>
      <c r="AB570" s="54"/>
      <c r="AC570" s="54"/>
      <c r="AD570" s="54"/>
      <c r="AE570" s="54"/>
      <c r="AF570" s="54"/>
      <c r="AG570" s="5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54"/>
      <c r="P571" s="54"/>
      <c r="Q571" s="54"/>
      <c r="R571" s="54"/>
      <c r="S571" s="54"/>
      <c r="T571" s="54"/>
      <c r="U571" s="54"/>
      <c r="V571" s="54"/>
      <c r="W571" s="54"/>
      <c r="X571" s="54"/>
      <c r="Y571" s="54"/>
      <c r="Z571" s="54"/>
      <c r="AA571" s="54"/>
      <c r="AB571" s="54"/>
      <c r="AC571" s="54"/>
      <c r="AD571" s="54"/>
      <c r="AE571" s="54"/>
      <c r="AF571" s="54"/>
      <c r="AG571" s="5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54"/>
      <c r="P572" s="54"/>
      <c r="Q572" s="54"/>
      <c r="R572" s="54"/>
      <c r="S572" s="54"/>
      <c r="T572" s="54"/>
      <c r="U572" s="54"/>
      <c r="V572" s="54"/>
      <c r="W572" s="54"/>
      <c r="X572" s="54"/>
      <c r="Y572" s="54"/>
      <c r="Z572" s="54"/>
      <c r="AA572" s="54"/>
      <c r="AB572" s="54"/>
      <c r="AC572" s="54"/>
      <c r="AD572" s="54"/>
      <c r="AE572" s="54"/>
      <c r="AF572" s="54"/>
      <c r="AG572" s="5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54"/>
      <c r="P573" s="54"/>
      <c r="Q573" s="54"/>
      <c r="R573" s="54"/>
      <c r="S573" s="54"/>
      <c r="T573" s="54"/>
      <c r="U573" s="54"/>
      <c r="V573" s="54"/>
      <c r="W573" s="54"/>
      <c r="X573" s="54"/>
      <c r="Y573" s="54"/>
      <c r="Z573" s="54"/>
      <c r="AA573" s="54"/>
      <c r="AB573" s="54"/>
      <c r="AC573" s="54"/>
      <c r="AD573" s="54"/>
      <c r="AE573" s="54"/>
      <c r="AF573" s="54"/>
      <c r="AG573" s="5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54"/>
      <c r="P574" s="54"/>
      <c r="Q574" s="54"/>
      <c r="R574" s="54"/>
      <c r="S574" s="54"/>
      <c r="T574" s="54"/>
      <c r="U574" s="54"/>
      <c r="V574" s="54"/>
      <c r="W574" s="54"/>
      <c r="X574" s="54"/>
      <c r="Y574" s="54"/>
      <c r="Z574" s="54"/>
      <c r="AA574" s="54"/>
      <c r="AB574" s="54"/>
      <c r="AC574" s="54"/>
      <c r="AD574" s="54"/>
      <c r="AE574" s="54"/>
      <c r="AF574" s="54"/>
      <c r="AG574" s="5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54"/>
      <c r="P575" s="54"/>
      <c r="Q575" s="54"/>
      <c r="R575" s="54"/>
      <c r="S575" s="54"/>
      <c r="T575" s="54"/>
      <c r="U575" s="54"/>
      <c r="V575" s="54"/>
      <c r="W575" s="54"/>
      <c r="X575" s="54"/>
      <c r="Y575" s="54"/>
      <c r="Z575" s="54"/>
      <c r="AA575" s="54"/>
      <c r="AB575" s="54"/>
      <c r="AC575" s="54"/>
      <c r="AD575" s="54"/>
      <c r="AE575" s="54"/>
      <c r="AF575" s="54"/>
      <c r="AG575" s="5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54"/>
      <c r="P576" s="54"/>
      <c r="Q576" s="54"/>
      <c r="R576" s="54"/>
      <c r="S576" s="54"/>
      <c r="T576" s="54"/>
      <c r="U576" s="54"/>
      <c r="V576" s="54"/>
      <c r="W576" s="54"/>
      <c r="X576" s="54"/>
      <c r="Y576" s="54"/>
      <c r="Z576" s="54"/>
      <c r="AA576" s="54"/>
      <c r="AB576" s="54"/>
      <c r="AC576" s="54"/>
      <c r="AD576" s="54"/>
      <c r="AE576" s="54"/>
      <c r="AF576" s="54"/>
      <c r="AG576" s="5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54"/>
      <c r="P577" s="54"/>
      <c r="Q577" s="54"/>
      <c r="R577" s="54"/>
      <c r="S577" s="54"/>
      <c r="T577" s="54"/>
      <c r="U577" s="54"/>
      <c r="V577" s="54"/>
      <c r="W577" s="54"/>
      <c r="X577" s="54"/>
      <c r="Y577" s="54"/>
      <c r="Z577" s="54"/>
      <c r="AA577" s="54"/>
      <c r="AB577" s="54"/>
      <c r="AC577" s="54"/>
      <c r="AD577" s="54"/>
      <c r="AE577" s="54"/>
      <c r="AF577" s="54"/>
      <c r="AG577" s="5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54"/>
      <c r="P578" s="54"/>
      <c r="Q578" s="54"/>
      <c r="R578" s="54"/>
      <c r="S578" s="54"/>
      <c r="T578" s="54"/>
      <c r="U578" s="54"/>
      <c r="V578" s="54"/>
      <c r="W578" s="54"/>
      <c r="X578" s="54"/>
      <c r="Y578" s="54"/>
      <c r="Z578" s="54"/>
      <c r="AA578" s="54"/>
      <c r="AB578" s="54"/>
      <c r="AC578" s="54"/>
      <c r="AD578" s="54"/>
      <c r="AE578" s="54"/>
      <c r="AF578" s="54"/>
      <c r="AG578" s="5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54"/>
      <c r="P579" s="54"/>
      <c r="Q579" s="54"/>
      <c r="R579" s="54"/>
      <c r="S579" s="54"/>
      <c r="T579" s="54"/>
      <c r="U579" s="54"/>
      <c r="V579" s="54"/>
      <c r="W579" s="54"/>
      <c r="X579" s="54"/>
      <c r="Y579" s="54"/>
      <c r="Z579" s="54"/>
      <c r="AA579" s="54"/>
      <c r="AB579" s="54"/>
      <c r="AC579" s="54"/>
      <c r="AD579" s="54"/>
      <c r="AE579" s="54"/>
      <c r="AF579" s="54"/>
      <c r="AG579" s="5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54"/>
      <c r="P580" s="54"/>
      <c r="Q580" s="54"/>
      <c r="R580" s="54"/>
      <c r="S580" s="54"/>
      <c r="T580" s="54"/>
      <c r="U580" s="54"/>
      <c r="V580" s="54"/>
      <c r="W580" s="54"/>
      <c r="X580" s="54"/>
      <c r="Y580" s="54"/>
      <c r="Z580" s="54"/>
      <c r="AA580" s="54"/>
      <c r="AB580" s="54"/>
      <c r="AC580" s="54"/>
      <c r="AD580" s="54"/>
      <c r="AE580" s="54"/>
      <c r="AF580" s="54"/>
      <c r="AG580" s="5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54"/>
      <c r="P581" s="54"/>
      <c r="Q581" s="54"/>
      <c r="R581" s="54"/>
      <c r="S581" s="54"/>
      <c r="T581" s="54"/>
      <c r="U581" s="54"/>
      <c r="V581" s="54"/>
      <c r="W581" s="54"/>
      <c r="X581" s="54"/>
      <c r="Y581" s="54"/>
      <c r="Z581" s="54"/>
      <c r="AA581" s="54"/>
      <c r="AB581" s="54"/>
      <c r="AC581" s="54"/>
      <c r="AD581" s="54"/>
      <c r="AE581" s="54"/>
      <c r="AF581" s="54"/>
      <c r="AG581" s="5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54"/>
      <c r="P582" s="54"/>
      <c r="Q582" s="54"/>
      <c r="R582" s="54"/>
      <c r="S582" s="54"/>
      <c r="T582" s="54"/>
      <c r="U582" s="54"/>
      <c r="V582" s="54"/>
      <c r="W582" s="54"/>
      <c r="X582" s="54"/>
      <c r="Y582" s="54"/>
      <c r="Z582" s="54"/>
      <c r="AA582" s="54"/>
      <c r="AB582" s="54"/>
      <c r="AC582" s="54"/>
      <c r="AD582" s="54"/>
      <c r="AE582" s="54"/>
      <c r="AF582" s="54"/>
      <c r="AG582" s="5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54"/>
      <c r="P583" s="54"/>
      <c r="Q583" s="54"/>
      <c r="R583" s="54"/>
      <c r="S583" s="54"/>
      <c r="T583" s="54"/>
      <c r="U583" s="54"/>
      <c r="V583" s="54"/>
      <c r="W583" s="54"/>
      <c r="X583" s="54"/>
      <c r="Y583" s="54"/>
      <c r="Z583" s="54"/>
      <c r="AA583" s="54"/>
      <c r="AB583" s="54"/>
      <c r="AC583" s="54"/>
      <c r="AD583" s="54"/>
      <c r="AE583" s="54"/>
      <c r="AF583" s="54"/>
      <c r="AG583" s="5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54"/>
      <c r="P584" s="54"/>
      <c r="Q584" s="54"/>
      <c r="R584" s="54"/>
      <c r="S584" s="54"/>
      <c r="T584" s="54"/>
      <c r="U584" s="54"/>
      <c r="V584" s="54"/>
      <c r="W584" s="54"/>
      <c r="X584" s="54"/>
      <c r="Y584" s="54"/>
      <c r="Z584" s="54"/>
      <c r="AA584" s="54"/>
      <c r="AB584" s="54"/>
      <c r="AC584" s="54"/>
      <c r="AD584" s="54"/>
      <c r="AE584" s="54"/>
      <c r="AF584" s="54"/>
      <c r="AG584" s="5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54"/>
      <c r="P585" s="54"/>
      <c r="Q585" s="54"/>
      <c r="R585" s="54"/>
      <c r="S585" s="54"/>
      <c r="T585" s="54"/>
      <c r="U585" s="54"/>
      <c r="V585" s="54"/>
      <c r="W585" s="54"/>
      <c r="X585" s="54"/>
      <c r="Y585" s="54"/>
      <c r="Z585" s="54"/>
      <c r="AA585" s="54"/>
      <c r="AB585" s="54"/>
      <c r="AC585" s="54"/>
      <c r="AD585" s="54"/>
      <c r="AE585" s="54"/>
      <c r="AF585" s="54"/>
      <c r="AG585" s="5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54"/>
      <c r="P586" s="54"/>
      <c r="Q586" s="54"/>
      <c r="R586" s="54"/>
      <c r="S586" s="54"/>
      <c r="T586" s="54"/>
      <c r="U586" s="54"/>
      <c r="V586" s="54"/>
      <c r="W586" s="54"/>
      <c r="X586" s="54"/>
      <c r="Y586" s="54"/>
      <c r="Z586" s="54"/>
      <c r="AA586" s="54"/>
      <c r="AB586" s="54"/>
      <c r="AC586" s="54"/>
      <c r="AD586" s="54"/>
      <c r="AE586" s="54"/>
      <c r="AF586" s="54"/>
      <c r="AG586" s="5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54"/>
      <c r="P587" s="54"/>
      <c r="Q587" s="54"/>
      <c r="R587" s="54"/>
      <c r="S587" s="54"/>
      <c r="T587" s="54"/>
      <c r="U587" s="54"/>
      <c r="V587" s="54"/>
      <c r="W587" s="54"/>
      <c r="X587" s="54"/>
      <c r="Y587" s="54"/>
      <c r="Z587" s="54"/>
      <c r="AA587" s="54"/>
      <c r="AB587" s="54"/>
      <c r="AC587" s="54"/>
      <c r="AD587" s="54"/>
      <c r="AE587" s="54"/>
      <c r="AF587" s="54"/>
      <c r="AG587" s="5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54"/>
      <c r="P588" s="54"/>
      <c r="Q588" s="54"/>
      <c r="R588" s="54"/>
      <c r="S588" s="54"/>
      <c r="T588" s="54"/>
      <c r="U588" s="54"/>
      <c r="V588" s="54"/>
      <c r="W588" s="54"/>
      <c r="X588" s="54"/>
      <c r="Y588" s="54"/>
      <c r="Z588" s="54"/>
      <c r="AA588" s="54"/>
      <c r="AB588" s="54"/>
      <c r="AC588" s="54"/>
      <c r="AD588" s="54"/>
      <c r="AE588" s="54"/>
      <c r="AF588" s="54"/>
      <c r="AG588" s="5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54"/>
      <c r="P589" s="54"/>
      <c r="Q589" s="54"/>
      <c r="R589" s="54"/>
      <c r="S589" s="54"/>
      <c r="T589" s="54"/>
      <c r="U589" s="54"/>
      <c r="V589" s="54"/>
      <c r="W589" s="54"/>
      <c r="X589" s="54"/>
      <c r="Y589" s="54"/>
      <c r="Z589" s="54"/>
      <c r="AA589" s="54"/>
      <c r="AB589" s="54"/>
      <c r="AC589" s="54"/>
      <c r="AD589" s="54"/>
      <c r="AE589" s="54"/>
      <c r="AF589" s="54"/>
      <c r="AG589" s="5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54"/>
      <c r="P590" s="54"/>
      <c r="Q590" s="54"/>
      <c r="R590" s="54"/>
      <c r="S590" s="54"/>
      <c r="T590" s="54"/>
      <c r="U590" s="54"/>
      <c r="V590" s="54"/>
      <c r="W590" s="54"/>
      <c r="X590" s="54"/>
      <c r="Y590" s="54"/>
      <c r="Z590" s="54"/>
      <c r="AA590" s="54"/>
      <c r="AB590" s="54"/>
      <c r="AC590" s="54"/>
      <c r="AD590" s="54"/>
      <c r="AE590" s="54"/>
      <c r="AF590" s="54"/>
      <c r="AG590" s="5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54"/>
      <c r="P591" s="54"/>
      <c r="Q591" s="54"/>
      <c r="R591" s="54"/>
      <c r="S591" s="54"/>
      <c r="T591" s="54"/>
      <c r="U591" s="54"/>
      <c r="V591" s="54"/>
      <c r="W591" s="54"/>
      <c r="X591" s="54"/>
      <c r="Y591" s="54"/>
      <c r="Z591" s="54"/>
      <c r="AA591" s="54"/>
      <c r="AB591" s="54"/>
      <c r="AC591" s="54"/>
      <c r="AD591" s="54"/>
      <c r="AE591" s="54"/>
      <c r="AF591" s="54"/>
      <c r="AG591" s="5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54"/>
      <c r="P592" s="54"/>
      <c r="Q592" s="54"/>
      <c r="R592" s="54"/>
      <c r="S592" s="54"/>
      <c r="T592" s="54"/>
      <c r="U592" s="54"/>
      <c r="V592" s="54"/>
      <c r="W592" s="54"/>
      <c r="X592" s="54"/>
      <c r="Y592" s="54"/>
      <c r="Z592" s="54"/>
      <c r="AA592" s="54"/>
      <c r="AB592" s="54"/>
      <c r="AC592" s="54"/>
      <c r="AD592" s="54"/>
      <c r="AE592" s="54"/>
      <c r="AF592" s="54"/>
      <c r="AG592" s="5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54"/>
      <c r="P593" s="54"/>
      <c r="Q593" s="54"/>
      <c r="R593" s="54"/>
      <c r="S593" s="54"/>
      <c r="T593" s="54"/>
      <c r="U593" s="54"/>
      <c r="V593" s="54"/>
      <c r="W593" s="54"/>
      <c r="X593" s="54"/>
      <c r="Y593" s="54"/>
      <c r="Z593" s="54"/>
      <c r="AA593" s="54"/>
      <c r="AB593" s="54"/>
      <c r="AC593" s="54"/>
      <c r="AD593" s="54"/>
      <c r="AE593" s="54"/>
      <c r="AF593" s="54"/>
      <c r="AG593" s="5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54"/>
      <c r="P594" s="54"/>
      <c r="Q594" s="54"/>
      <c r="R594" s="54"/>
      <c r="S594" s="54"/>
      <c r="T594" s="54"/>
      <c r="U594" s="54"/>
      <c r="V594" s="54"/>
      <c r="W594" s="54"/>
      <c r="X594" s="54"/>
      <c r="Y594" s="54"/>
      <c r="Z594" s="54"/>
      <c r="AA594" s="54"/>
      <c r="AB594" s="54"/>
      <c r="AC594" s="54"/>
      <c r="AD594" s="54"/>
      <c r="AE594" s="54"/>
      <c r="AF594" s="54"/>
      <c r="AG594" s="5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54"/>
      <c r="P595" s="54"/>
      <c r="Q595" s="54"/>
      <c r="R595" s="54"/>
      <c r="S595" s="54"/>
      <c r="T595" s="54"/>
      <c r="U595" s="54"/>
      <c r="V595" s="54"/>
      <c r="W595" s="54"/>
      <c r="X595" s="54"/>
      <c r="Y595" s="54"/>
      <c r="Z595" s="54"/>
      <c r="AA595" s="54"/>
      <c r="AB595" s="54"/>
      <c r="AC595" s="54"/>
      <c r="AD595" s="54"/>
      <c r="AE595" s="54"/>
      <c r="AF595" s="54"/>
      <c r="AG595" s="5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54"/>
      <c r="P596" s="54"/>
      <c r="Q596" s="54"/>
      <c r="R596" s="54"/>
      <c r="S596" s="54"/>
      <c r="T596" s="54"/>
      <c r="U596" s="54"/>
      <c r="V596" s="54"/>
      <c r="W596" s="54"/>
      <c r="X596" s="54"/>
      <c r="Y596" s="54"/>
      <c r="Z596" s="54"/>
      <c r="AA596" s="54"/>
      <c r="AB596" s="54"/>
      <c r="AC596" s="54"/>
      <c r="AD596" s="54"/>
      <c r="AE596" s="54"/>
      <c r="AF596" s="54"/>
      <c r="AG596" s="5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54"/>
      <c r="P597" s="54"/>
      <c r="Q597" s="54"/>
      <c r="R597" s="54"/>
      <c r="S597" s="54"/>
      <c r="T597" s="54"/>
      <c r="U597" s="54"/>
      <c r="V597" s="54"/>
      <c r="W597" s="54"/>
      <c r="X597" s="54"/>
      <c r="Y597" s="54"/>
      <c r="Z597" s="54"/>
      <c r="AA597" s="54"/>
      <c r="AB597" s="54"/>
      <c r="AC597" s="54"/>
      <c r="AD597" s="54"/>
      <c r="AE597" s="54"/>
      <c r="AF597" s="54"/>
      <c r="AG597" s="5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54"/>
      <c r="P598" s="54"/>
      <c r="Q598" s="54"/>
      <c r="R598" s="54"/>
      <c r="S598" s="54"/>
      <c r="T598" s="54"/>
      <c r="U598" s="54"/>
      <c r="V598" s="54"/>
      <c r="W598" s="54"/>
      <c r="X598" s="54"/>
      <c r="Y598" s="54"/>
      <c r="Z598" s="54"/>
      <c r="AA598" s="54"/>
      <c r="AB598" s="54"/>
      <c r="AC598" s="54"/>
      <c r="AD598" s="54"/>
      <c r="AE598" s="54"/>
      <c r="AF598" s="54"/>
      <c r="AG598" s="5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54"/>
      <c r="P599" s="54"/>
      <c r="Q599" s="54"/>
      <c r="R599" s="54"/>
      <c r="S599" s="54"/>
      <c r="T599" s="54"/>
      <c r="U599" s="54"/>
      <c r="V599" s="54"/>
      <c r="W599" s="54"/>
      <c r="X599" s="54"/>
      <c r="Y599" s="54"/>
      <c r="Z599" s="54"/>
      <c r="AA599" s="54"/>
      <c r="AB599" s="54"/>
      <c r="AC599" s="54"/>
      <c r="AD599" s="54"/>
      <c r="AE599" s="54"/>
      <c r="AF599" s="54"/>
      <c r="AG599" s="5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54"/>
      <c r="P600" s="54"/>
      <c r="Q600" s="54"/>
      <c r="R600" s="54"/>
      <c r="S600" s="54"/>
      <c r="T600" s="54"/>
      <c r="U600" s="54"/>
      <c r="V600" s="54"/>
      <c r="W600" s="54"/>
      <c r="X600" s="54"/>
      <c r="Y600" s="54"/>
      <c r="Z600" s="54"/>
      <c r="AA600" s="54"/>
      <c r="AB600" s="54"/>
      <c r="AC600" s="54"/>
      <c r="AD600" s="54"/>
      <c r="AE600" s="54"/>
      <c r="AF600" s="54"/>
      <c r="AG600" s="5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54"/>
      <c r="P601" s="54"/>
      <c r="Q601" s="54"/>
      <c r="R601" s="54"/>
      <c r="S601" s="54"/>
      <c r="T601" s="54"/>
      <c r="U601" s="54"/>
      <c r="V601" s="54"/>
      <c r="W601" s="54"/>
      <c r="X601" s="54"/>
      <c r="Y601" s="54"/>
      <c r="Z601" s="54"/>
      <c r="AA601" s="54"/>
      <c r="AB601" s="54"/>
      <c r="AC601" s="54"/>
      <c r="AD601" s="54"/>
      <c r="AE601" s="54"/>
      <c r="AF601" s="54"/>
      <c r="AG601" s="5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54"/>
      <c r="P602" s="54"/>
      <c r="Q602" s="54"/>
      <c r="R602" s="54"/>
      <c r="S602" s="54"/>
      <c r="T602" s="54"/>
      <c r="U602" s="54"/>
      <c r="V602" s="54"/>
      <c r="W602" s="54"/>
      <c r="X602" s="54"/>
      <c r="Y602" s="54"/>
      <c r="Z602" s="54"/>
      <c r="AA602" s="54"/>
      <c r="AB602" s="54"/>
      <c r="AC602" s="54"/>
      <c r="AD602" s="54"/>
      <c r="AE602" s="54"/>
      <c r="AF602" s="54"/>
      <c r="AG602" s="5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54"/>
      <c r="P603" s="54"/>
      <c r="Q603" s="54"/>
      <c r="R603" s="54"/>
      <c r="S603" s="54"/>
      <c r="T603" s="54"/>
      <c r="U603" s="54"/>
      <c r="V603" s="54"/>
      <c r="W603" s="54"/>
      <c r="X603" s="54"/>
      <c r="Y603" s="54"/>
      <c r="Z603" s="54"/>
      <c r="AA603" s="54"/>
      <c r="AB603" s="54"/>
      <c r="AC603" s="54"/>
      <c r="AD603" s="54"/>
      <c r="AE603" s="54"/>
      <c r="AF603" s="54"/>
      <c r="AG603" s="5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54"/>
      <c r="P604" s="54"/>
      <c r="Q604" s="54"/>
      <c r="R604" s="54"/>
      <c r="S604" s="54"/>
      <c r="T604" s="54"/>
      <c r="U604" s="54"/>
      <c r="V604" s="54"/>
      <c r="W604" s="54"/>
      <c r="X604" s="54"/>
      <c r="Y604" s="54"/>
      <c r="Z604" s="54"/>
      <c r="AA604" s="54"/>
      <c r="AB604" s="54"/>
      <c r="AC604" s="54"/>
      <c r="AD604" s="54"/>
      <c r="AE604" s="54"/>
      <c r="AF604" s="54"/>
      <c r="AG604" s="5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54"/>
      <c r="P605" s="54"/>
      <c r="Q605" s="54"/>
      <c r="R605" s="54"/>
      <c r="S605" s="54"/>
      <c r="T605" s="54"/>
      <c r="U605" s="54"/>
      <c r="V605" s="54"/>
      <c r="W605" s="54"/>
      <c r="X605" s="54"/>
      <c r="Y605" s="54"/>
      <c r="Z605" s="54"/>
      <c r="AA605" s="54"/>
      <c r="AB605" s="54"/>
      <c r="AC605" s="54"/>
      <c r="AD605" s="54"/>
      <c r="AE605" s="54"/>
      <c r="AF605" s="54"/>
      <c r="AG605" s="5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54"/>
      <c r="P606" s="54"/>
      <c r="Q606" s="54"/>
      <c r="R606" s="54"/>
      <c r="S606" s="54"/>
      <c r="T606" s="54"/>
      <c r="U606" s="54"/>
      <c r="V606" s="54"/>
      <c r="W606" s="54"/>
      <c r="X606" s="54"/>
      <c r="Y606" s="54"/>
      <c r="Z606" s="54"/>
      <c r="AA606" s="54"/>
      <c r="AB606" s="54"/>
      <c r="AC606" s="54"/>
      <c r="AD606" s="54"/>
      <c r="AE606" s="54"/>
      <c r="AF606" s="54"/>
      <c r="AG606" s="5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54"/>
      <c r="P607" s="54"/>
      <c r="Q607" s="54"/>
      <c r="R607" s="54"/>
      <c r="S607" s="54"/>
      <c r="T607" s="54"/>
      <c r="U607" s="54"/>
      <c r="V607" s="54"/>
      <c r="W607" s="54"/>
      <c r="X607" s="54"/>
      <c r="Y607" s="54"/>
      <c r="Z607" s="54"/>
      <c r="AA607" s="54"/>
      <c r="AB607" s="54"/>
      <c r="AC607" s="54"/>
      <c r="AD607" s="54"/>
      <c r="AE607" s="54"/>
      <c r="AF607" s="54"/>
      <c r="AG607" s="5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54"/>
      <c r="P608" s="54"/>
      <c r="Q608" s="54"/>
      <c r="R608" s="54"/>
      <c r="S608" s="54"/>
      <c r="T608" s="54"/>
      <c r="U608" s="54"/>
      <c r="V608" s="54"/>
      <c r="W608" s="54"/>
      <c r="X608" s="54"/>
      <c r="Y608" s="54"/>
      <c r="Z608" s="54"/>
      <c r="AA608" s="54"/>
      <c r="AB608" s="54"/>
      <c r="AC608" s="54"/>
      <c r="AD608" s="54"/>
      <c r="AE608" s="54"/>
      <c r="AF608" s="54"/>
      <c r="AG608" s="5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54"/>
      <c r="P609" s="54"/>
      <c r="Q609" s="54"/>
      <c r="R609" s="54"/>
      <c r="S609" s="54"/>
      <c r="T609" s="54"/>
      <c r="U609" s="54"/>
      <c r="V609" s="54"/>
      <c r="W609" s="54"/>
      <c r="X609" s="54"/>
      <c r="Y609" s="54"/>
      <c r="Z609" s="54"/>
      <c r="AA609" s="54"/>
      <c r="AB609" s="54"/>
      <c r="AC609" s="54"/>
      <c r="AD609" s="54"/>
      <c r="AE609" s="54"/>
      <c r="AF609" s="54"/>
      <c r="AG609" s="5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54"/>
      <c r="P610" s="54"/>
      <c r="Q610" s="54"/>
      <c r="R610" s="54"/>
      <c r="S610" s="54"/>
      <c r="T610" s="54"/>
      <c r="U610" s="54"/>
      <c r="V610" s="54"/>
      <c r="W610" s="54"/>
      <c r="X610" s="54"/>
      <c r="Y610" s="54"/>
      <c r="Z610" s="54"/>
      <c r="AA610" s="54"/>
      <c r="AB610" s="54"/>
      <c r="AC610" s="54"/>
      <c r="AD610" s="54"/>
      <c r="AE610" s="54"/>
      <c r="AF610" s="54"/>
      <c r="AG610" s="5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54"/>
      <c r="P611" s="54"/>
      <c r="Q611" s="54"/>
      <c r="R611" s="54"/>
      <c r="S611" s="54"/>
      <c r="T611" s="54"/>
      <c r="U611" s="54"/>
      <c r="V611" s="54"/>
      <c r="W611" s="54"/>
      <c r="X611" s="54"/>
      <c r="Y611" s="54"/>
      <c r="Z611" s="54"/>
      <c r="AA611" s="54"/>
      <c r="AB611" s="54"/>
      <c r="AC611" s="54"/>
      <c r="AD611" s="54"/>
      <c r="AE611" s="54"/>
      <c r="AF611" s="54"/>
      <c r="AG611" s="5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54"/>
      <c r="P612" s="54"/>
      <c r="Q612" s="54"/>
      <c r="R612" s="54"/>
      <c r="S612" s="54"/>
      <c r="T612" s="54"/>
      <c r="U612" s="54"/>
      <c r="V612" s="54"/>
      <c r="W612" s="54"/>
      <c r="X612" s="54"/>
      <c r="Y612" s="54"/>
      <c r="Z612" s="54"/>
      <c r="AA612" s="54"/>
      <c r="AB612" s="54"/>
      <c r="AC612" s="54"/>
      <c r="AD612" s="54"/>
      <c r="AE612" s="54"/>
      <c r="AF612" s="54"/>
      <c r="AG612" s="5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54"/>
      <c r="P613" s="54"/>
      <c r="Q613" s="54"/>
      <c r="R613" s="54"/>
      <c r="S613" s="54"/>
      <c r="T613" s="54"/>
      <c r="U613" s="54"/>
      <c r="V613" s="54"/>
      <c r="W613" s="54"/>
      <c r="X613" s="54"/>
      <c r="Y613" s="54"/>
      <c r="Z613" s="54"/>
      <c r="AA613" s="54"/>
      <c r="AB613" s="54"/>
      <c r="AC613" s="54"/>
      <c r="AD613" s="54"/>
      <c r="AE613" s="54"/>
      <c r="AF613" s="54"/>
      <c r="AG613" s="5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54"/>
      <c r="P614" s="54"/>
      <c r="Q614" s="54"/>
      <c r="R614" s="54"/>
      <c r="S614" s="54"/>
      <c r="T614" s="54"/>
      <c r="U614" s="54"/>
      <c r="V614" s="54"/>
      <c r="W614" s="54"/>
      <c r="X614" s="54"/>
      <c r="Y614" s="54"/>
      <c r="Z614" s="54"/>
      <c r="AA614" s="54"/>
      <c r="AB614" s="54"/>
      <c r="AC614" s="54"/>
      <c r="AD614" s="54"/>
      <c r="AE614" s="54"/>
      <c r="AF614" s="54"/>
      <c r="AG614" s="5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54"/>
      <c r="P615" s="54"/>
      <c r="Q615" s="54"/>
      <c r="R615" s="54"/>
      <c r="S615" s="54"/>
      <c r="T615" s="54"/>
      <c r="U615" s="54"/>
      <c r="V615" s="54"/>
      <c r="W615" s="54"/>
      <c r="X615" s="54"/>
      <c r="Y615" s="54"/>
      <c r="Z615" s="54"/>
      <c r="AA615" s="54"/>
      <c r="AB615" s="54"/>
      <c r="AC615" s="54"/>
      <c r="AD615" s="54"/>
      <c r="AE615" s="54"/>
      <c r="AF615" s="54"/>
      <c r="AG615" s="5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54"/>
      <c r="P616" s="54"/>
      <c r="Q616" s="54"/>
      <c r="R616" s="54"/>
      <c r="S616" s="54"/>
      <c r="T616" s="54"/>
      <c r="U616" s="54"/>
      <c r="V616" s="54"/>
      <c r="W616" s="54"/>
      <c r="X616" s="54"/>
      <c r="Y616" s="54"/>
      <c r="Z616" s="54"/>
      <c r="AA616" s="54"/>
      <c r="AB616" s="54"/>
      <c r="AC616" s="54"/>
      <c r="AD616" s="54"/>
      <c r="AE616" s="54"/>
      <c r="AF616" s="54"/>
      <c r="AG616" s="5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54"/>
      <c r="P617" s="54"/>
      <c r="Q617" s="54"/>
      <c r="R617" s="54"/>
      <c r="S617" s="54"/>
      <c r="T617" s="54"/>
      <c r="U617" s="54"/>
      <c r="V617" s="54"/>
      <c r="W617" s="54"/>
      <c r="X617" s="54"/>
      <c r="Y617" s="54"/>
      <c r="Z617" s="54"/>
      <c r="AA617" s="54"/>
      <c r="AB617" s="54"/>
      <c r="AC617" s="54"/>
      <c r="AD617" s="54"/>
      <c r="AE617" s="54"/>
      <c r="AF617" s="54"/>
      <c r="AG617" s="5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54"/>
      <c r="P618" s="54"/>
      <c r="Q618" s="54"/>
      <c r="R618" s="54"/>
      <c r="S618" s="54"/>
      <c r="T618" s="54"/>
      <c r="U618" s="54"/>
      <c r="V618" s="54"/>
      <c r="W618" s="54"/>
      <c r="X618" s="54"/>
      <c r="Y618" s="54"/>
      <c r="Z618" s="54"/>
      <c r="AA618" s="54"/>
      <c r="AB618" s="54"/>
      <c r="AC618" s="54"/>
      <c r="AD618" s="54"/>
      <c r="AE618" s="54"/>
      <c r="AF618" s="54"/>
      <c r="AG618" s="5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54"/>
      <c r="P619" s="54"/>
      <c r="Q619" s="54"/>
      <c r="R619" s="54"/>
      <c r="S619" s="54"/>
      <c r="T619" s="54"/>
      <c r="U619" s="54"/>
      <c r="V619" s="54"/>
      <c r="W619" s="54"/>
      <c r="X619" s="54"/>
      <c r="Y619" s="54"/>
      <c r="Z619" s="54"/>
      <c r="AA619" s="54"/>
      <c r="AB619" s="54"/>
      <c r="AC619" s="54"/>
      <c r="AD619" s="54"/>
      <c r="AE619" s="54"/>
      <c r="AF619" s="54"/>
      <c r="AG619" s="5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54"/>
      <c r="P620" s="54"/>
      <c r="Q620" s="54"/>
      <c r="R620" s="54"/>
      <c r="S620" s="54"/>
      <c r="T620" s="54"/>
      <c r="U620" s="54"/>
      <c r="V620" s="54"/>
      <c r="W620" s="54"/>
      <c r="X620" s="54"/>
      <c r="Y620" s="54"/>
      <c r="Z620" s="54"/>
      <c r="AA620" s="54"/>
      <c r="AB620" s="54"/>
      <c r="AC620" s="54"/>
      <c r="AD620" s="54"/>
      <c r="AE620" s="54"/>
      <c r="AF620" s="54"/>
      <c r="AG620" s="5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54"/>
      <c r="P621" s="54"/>
      <c r="Q621" s="54"/>
      <c r="R621" s="54"/>
      <c r="S621" s="54"/>
      <c r="T621" s="54"/>
      <c r="U621" s="54"/>
      <c r="V621" s="54"/>
      <c r="W621" s="54"/>
      <c r="X621" s="54"/>
      <c r="Y621" s="54"/>
      <c r="Z621" s="54"/>
      <c r="AA621" s="54"/>
      <c r="AB621" s="54"/>
      <c r="AC621" s="54"/>
      <c r="AD621" s="54"/>
      <c r="AE621" s="54"/>
      <c r="AF621" s="54"/>
      <c r="AG621" s="5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54"/>
      <c r="P622" s="54"/>
      <c r="Q622" s="54"/>
      <c r="R622" s="54"/>
      <c r="S622" s="54"/>
      <c r="T622" s="54"/>
      <c r="U622" s="54"/>
      <c r="V622" s="54"/>
      <c r="W622" s="54"/>
      <c r="X622" s="54"/>
      <c r="Y622" s="54"/>
      <c r="Z622" s="54"/>
      <c r="AA622" s="54"/>
      <c r="AB622" s="54"/>
      <c r="AC622" s="54"/>
      <c r="AD622" s="54"/>
      <c r="AE622" s="54"/>
      <c r="AF622" s="54"/>
      <c r="AG622" s="5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54"/>
      <c r="P623" s="54"/>
      <c r="Q623" s="54"/>
      <c r="R623" s="54"/>
      <c r="S623" s="54"/>
      <c r="T623" s="54"/>
      <c r="U623" s="54"/>
      <c r="V623" s="54"/>
      <c r="W623" s="54"/>
      <c r="X623" s="54"/>
      <c r="Y623" s="54"/>
      <c r="Z623" s="54"/>
      <c r="AA623" s="54"/>
      <c r="AB623" s="54"/>
      <c r="AC623" s="54"/>
      <c r="AD623" s="54"/>
      <c r="AE623" s="54"/>
      <c r="AF623" s="54"/>
      <c r="AG623" s="5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54"/>
      <c r="P624" s="54"/>
      <c r="Q624" s="54"/>
      <c r="R624" s="54"/>
      <c r="S624" s="54"/>
      <c r="T624" s="54"/>
      <c r="U624" s="54"/>
      <c r="V624" s="54"/>
      <c r="W624" s="54"/>
      <c r="X624" s="54"/>
      <c r="Y624" s="54"/>
      <c r="Z624" s="54"/>
      <c r="AA624" s="54"/>
      <c r="AB624" s="54"/>
      <c r="AC624" s="54"/>
      <c r="AD624" s="54"/>
      <c r="AE624" s="54"/>
      <c r="AF624" s="54"/>
      <c r="AG624" s="5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54"/>
      <c r="P625" s="54"/>
      <c r="Q625" s="54"/>
      <c r="R625" s="54"/>
      <c r="S625" s="54"/>
      <c r="T625" s="54"/>
      <c r="U625" s="54"/>
      <c r="V625" s="54"/>
      <c r="W625" s="54"/>
      <c r="X625" s="54"/>
      <c r="Y625" s="54"/>
      <c r="Z625" s="54"/>
      <c r="AA625" s="54"/>
      <c r="AB625" s="54"/>
      <c r="AC625" s="54"/>
      <c r="AD625" s="54"/>
      <c r="AE625" s="54"/>
      <c r="AF625" s="54"/>
      <c r="AG625" s="5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54"/>
      <c r="P626" s="54"/>
      <c r="Q626" s="54"/>
      <c r="R626" s="54"/>
      <c r="S626" s="54"/>
      <c r="T626" s="54"/>
      <c r="U626" s="54"/>
      <c r="V626" s="54"/>
      <c r="W626" s="54"/>
      <c r="X626" s="54"/>
      <c r="Y626" s="54"/>
      <c r="Z626" s="54"/>
      <c r="AA626" s="54"/>
      <c r="AB626" s="54"/>
      <c r="AC626" s="54"/>
      <c r="AD626" s="54"/>
      <c r="AE626" s="54"/>
      <c r="AF626" s="54"/>
      <c r="AG626" s="5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54"/>
      <c r="P627" s="54"/>
      <c r="Q627" s="54"/>
      <c r="R627" s="54"/>
      <c r="S627" s="54"/>
      <c r="T627" s="54"/>
      <c r="U627" s="54"/>
      <c r="V627" s="54"/>
      <c r="W627" s="54"/>
      <c r="X627" s="54"/>
      <c r="Y627" s="54"/>
      <c r="Z627" s="54"/>
      <c r="AA627" s="54"/>
      <c r="AB627" s="54"/>
      <c r="AC627" s="54"/>
      <c r="AD627" s="54"/>
      <c r="AE627" s="54"/>
      <c r="AF627" s="54"/>
      <c r="AG627" s="5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54"/>
      <c r="P628" s="54"/>
      <c r="Q628" s="54"/>
      <c r="R628" s="54"/>
      <c r="S628" s="54"/>
      <c r="T628" s="54"/>
      <c r="U628" s="54"/>
      <c r="V628" s="54"/>
      <c r="W628" s="54"/>
      <c r="X628" s="54"/>
      <c r="Y628" s="54"/>
      <c r="Z628" s="54"/>
      <c r="AA628" s="54"/>
      <c r="AB628" s="54"/>
      <c r="AC628" s="54"/>
      <c r="AD628" s="54"/>
      <c r="AE628" s="54"/>
      <c r="AF628" s="54"/>
      <c r="AG628" s="5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54"/>
      <c r="P629" s="54"/>
      <c r="Q629" s="54"/>
      <c r="R629" s="54"/>
      <c r="S629" s="54"/>
      <c r="T629" s="54"/>
      <c r="U629" s="54"/>
      <c r="V629" s="54"/>
      <c r="W629" s="54"/>
      <c r="X629" s="54"/>
      <c r="Y629" s="54"/>
      <c r="Z629" s="54"/>
      <c r="AA629" s="54"/>
      <c r="AB629" s="54"/>
      <c r="AC629" s="54"/>
      <c r="AD629" s="54"/>
      <c r="AE629" s="54"/>
      <c r="AF629" s="54"/>
      <c r="AG629" s="5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54"/>
      <c r="P630" s="54"/>
      <c r="Q630" s="54"/>
      <c r="R630" s="54"/>
      <c r="S630" s="54"/>
      <c r="T630" s="54"/>
      <c r="U630" s="54"/>
      <c r="V630" s="54"/>
      <c r="W630" s="54"/>
      <c r="X630" s="54"/>
      <c r="Y630" s="54"/>
      <c r="Z630" s="54"/>
      <c r="AA630" s="54"/>
      <c r="AB630" s="54"/>
      <c r="AC630" s="54"/>
      <c r="AD630" s="54"/>
      <c r="AE630" s="54"/>
      <c r="AF630" s="54"/>
      <c r="AG630" s="5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54"/>
      <c r="P631" s="54"/>
      <c r="Q631" s="54"/>
      <c r="R631" s="54"/>
      <c r="S631" s="54"/>
      <c r="T631" s="54"/>
      <c r="U631" s="54"/>
      <c r="V631" s="54"/>
      <c r="W631" s="54"/>
      <c r="X631" s="54"/>
      <c r="Y631" s="54"/>
      <c r="Z631" s="54"/>
      <c r="AA631" s="54"/>
      <c r="AB631" s="54"/>
      <c r="AC631" s="54"/>
      <c r="AD631" s="54"/>
      <c r="AE631" s="54"/>
      <c r="AF631" s="54"/>
      <c r="AG631" s="5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54"/>
      <c r="P632" s="54"/>
      <c r="Q632" s="54"/>
      <c r="R632" s="54"/>
      <c r="S632" s="54"/>
      <c r="T632" s="54"/>
      <c r="U632" s="54"/>
      <c r="V632" s="54"/>
      <c r="W632" s="54"/>
      <c r="X632" s="54"/>
      <c r="Y632" s="54"/>
      <c r="Z632" s="54"/>
      <c r="AA632" s="54"/>
      <c r="AB632" s="54"/>
      <c r="AC632" s="54"/>
      <c r="AD632" s="54"/>
      <c r="AE632" s="54"/>
      <c r="AF632" s="54"/>
      <c r="AG632" s="5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54"/>
      <c r="P633" s="54"/>
      <c r="Q633" s="54"/>
      <c r="R633" s="54"/>
      <c r="S633" s="54"/>
      <c r="T633" s="54"/>
      <c r="U633" s="54"/>
      <c r="V633" s="54"/>
      <c r="W633" s="54"/>
      <c r="X633" s="54"/>
      <c r="Y633" s="54"/>
      <c r="Z633" s="54"/>
      <c r="AA633" s="54"/>
      <c r="AB633" s="54"/>
      <c r="AC633" s="54"/>
      <c r="AD633" s="54"/>
      <c r="AE633" s="54"/>
      <c r="AF633" s="54"/>
      <c r="AG633" s="5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54"/>
      <c r="P634" s="54"/>
      <c r="Q634" s="54"/>
      <c r="R634" s="54"/>
      <c r="S634" s="54"/>
      <c r="T634" s="54"/>
      <c r="U634" s="54"/>
      <c r="V634" s="54"/>
      <c r="W634" s="54"/>
      <c r="X634" s="54"/>
      <c r="Y634" s="54"/>
      <c r="Z634" s="54"/>
      <c r="AA634" s="54"/>
      <c r="AB634" s="54"/>
      <c r="AC634" s="54"/>
      <c r="AD634" s="54"/>
      <c r="AE634" s="54"/>
      <c r="AF634" s="54"/>
      <c r="AG634" s="5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54"/>
      <c r="P635" s="54"/>
      <c r="Q635" s="54"/>
      <c r="R635" s="54"/>
      <c r="S635" s="54"/>
      <c r="T635" s="54"/>
      <c r="U635" s="54"/>
      <c r="V635" s="54"/>
      <c r="W635" s="54"/>
      <c r="X635" s="54"/>
      <c r="Y635" s="54"/>
      <c r="Z635" s="54"/>
      <c r="AA635" s="54"/>
      <c r="AB635" s="54"/>
      <c r="AC635" s="54"/>
      <c r="AD635" s="54"/>
      <c r="AE635" s="54"/>
      <c r="AF635" s="54"/>
      <c r="AG635" s="5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54"/>
      <c r="P636" s="54"/>
      <c r="Q636" s="54"/>
      <c r="R636" s="54"/>
      <c r="S636" s="54"/>
      <c r="T636" s="54"/>
      <c r="U636" s="54"/>
      <c r="V636" s="54"/>
      <c r="W636" s="54"/>
      <c r="X636" s="54"/>
      <c r="Y636" s="54"/>
      <c r="Z636" s="54"/>
      <c r="AA636" s="54"/>
      <c r="AB636" s="54"/>
      <c r="AC636" s="54"/>
      <c r="AD636" s="54"/>
      <c r="AE636" s="54"/>
      <c r="AF636" s="54"/>
      <c r="AG636" s="5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54"/>
      <c r="P637" s="54"/>
      <c r="Q637" s="54"/>
      <c r="R637" s="54"/>
      <c r="S637" s="54"/>
      <c r="T637" s="54"/>
      <c r="U637" s="54"/>
      <c r="V637" s="54"/>
      <c r="W637" s="54"/>
      <c r="X637" s="54"/>
      <c r="Y637" s="54"/>
      <c r="Z637" s="54"/>
      <c r="AA637" s="54"/>
      <c r="AB637" s="54"/>
      <c r="AC637" s="54"/>
      <c r="AD637" s="54"/>
      <c r="AE637" s="54"/>
      <c r="AF637" s="54"/>
      <c r="AG637" s="5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54"/>
      <c r="P638" s="54"/>
      <c r="Q638" s="54"/>
      <c r="R638" s="54"/>
      <c r="S638" s="54"/>
      <c r="T638" s="54"/>
      <c r="U638" s="54"/>
      <c r="V638" s="54"/>
      <c r="W638" s="54"/>
      <c r="X638" s="54"/>
      <c r="Y638" s="54"/>
      <c r="Z638" s="54"/>
      <c r="AA638" s="54"/>
      <c r="AB638" s="54"/>
      <c r="AC638" s="54"/>
      <c r="AD638" s="54"/>
      <c r="AE638" s="54"/>
      <c r="AF638" s="54"/>
      <c r="AG638" s="5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54"/>
      <c r="P639" s="54"/>
      <c r="Q639" s="54"/>
      <c r="R639" s="54"/>
      <c r="S639" s="54"/>
      <c r="T639" s="54"/>
      <c r="U639" s="54"/>
      <c r="V639" s="54"/>
      <c r="W639" s="54"/>
      <c r="X639" s="54"/>
      <c r="Y639" s="54"/>
      <c r="Z639" s="54"/>
      <c r="AA639" s="54"/>
      <c r="AB639" s="54"/>
      <c r="AC639" s="54"/>
      <c r="AD639" s="54"/>
      <c r="AE639" s="54"/>
      <c r="AF639" s="54"/>
      <c r="AG639" s="5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54"/>
      <c r="P640" s="54"/>
      <c r="Q640" s="54"/>
      <c r="R640" s="54"/>
      <c r="S640" s="54"/>
      <c r="T640" s="54"/>
      <c r="U640" s="54"/>
      <c r="V640" s="54"/>
      <c r="W640" s="54"/>
      <c r="X640" s="54"/>
      <c r="Y640" s="54"/>
      <c r="Z640" s="54"/>
      <c r="AA640" s="54"/>
      <c r="AB640" s="54"/>
      <c r="AC640" s="54"/>
      <c r="AD640" s="54"/>
      <c r="AE640" s="54"/>
      <c r="AF640" s="54"/>
      <c r="AG640" s="5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54"/>
      <c r="P641" s="54"/>
      <c r="Q641" s="54"/>
      <c r="R641" s="54"/>
      <c r="S641" s="54"/>
      <c r="T641" s="54"/>
      <c r="U641" s="54"/>
      <c r="V641" s="54"/>
      <c r="W641" s="54"/>
      <c r="X641" s="54"/>
      <c r="Y641" s="54"/>
      <c r="Z641" s="54"/>
      <c r="AA641" s="54"/>
      <c r="AB641" s="54"/>
      <c r="AC641" s="54"/>
      <c r="AD641" s="54"/>
      <c r="AE641" s="54"/>
      <c r="AF641" s="54"/>
      <c r="AG641" s="5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54"/>
      <c r="P642" s="54"/>
      <c r="Q642" s="54"/>
      <c r="R642" s="54"/>
      <c r="S642" s="54"/>
      <c r="T642" s="54"/>
      <c r="U642" s="54"/>
      <c r="V642" s="54"/>
      <c r="W642" s="54"/>
      <c r="X642" s="54"/>
      <c r="Y642" s="54"/>
      <c r="Z642" s="54"/>
      <c r="AA642" s="54"/>
      <c r="AB642" s="54"/>
      <c r="AC642" s="54"/>
      <c r="AD642" s="54"/>
      <c r="AE642" s="54"/>
      <c r="AF642" s="54"/>
      <c r="AG642" s="5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54"/>
      <c r="P643" s="54"/>
      <c r="Q643" s="54"/>
      <c r="R643" s="54"/>
      <c r="S643" s="54"/>
      <c r="T643" s="54"/>
      <c r="U643" s="54"/>
      <c r="V643" s="54"/>
      <c r="W643" s="54"/>
      <c r="X643" s="54"/>
      <c r="Y643" s="54"/>
      <c r="Z643" s="54"/>
      <c r="AA643" s="54"/>
      <c r="AB643" s="54"/>
      <c r="AC643" s="54"/>
      <c r="AD643" s="54"/>
      <c r="AE643" s="54"/>
      <c r="AF643" s="54"/>
      <c r="AG643" s="5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54"/>
      <c r="P644" s="54"/>
      <c r="Q644" s="54"/>
      <c r="R644" s="54"/>
      <c r="S644" s="54"/>
      <c r="T644" s="54"/>
      <c r="U644" s="54"/>
      <c r="V644" s="54"/>
      <c r="W644" s="54"/>
      <c r="X644" s="54"/>
      <c r="Y644" s="54"/>
      <c r="Z644" s="54"/>
      <c r="AA644" s="54"/>
      <c r="AB644" s="54"/>
      <c r="AC644" s="54"/>
      <c r="AD644" s="54"/>
      <c r="AE644" s="54"/>
      <c r="AF644" s="54"/>
      <c r="AG644" s="5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54"/>
      <c r="P645" s="54"/>
      <c r="Q645" s="54"/>
      <c r="R645" s="54"/>
      <c r="S645" s="54"/>
      <c r="T645" s="54"/>
      <c r="U645" s="54"/>
      <c r="V645" s="54"/>
      <c r="W645" s="54"/>
      <c r="X645" s="54"/>
      <c r="Y645" s="54"/>
      <c r="Z645" s="54"/>
      <c r="AA645" s="54"/>
      <c r="AB645" s="54"/>
      <c r="AC645" s="54"/>
      <c r="AD645" s="54"/>
      <c r="AE645" s="54"/>
      <c r="AF645" s="54"/>
      <c r="AG645" s="5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54"/>
      <c r="P646" s="54"/>
      <c r="Q646" s="54"/>
      <c r="R646" s="54"/>
      <c r="S646" s="54"/>
      <c r="T646" s="54"/>
      <c r="U646" s="54"/>
      <c r="V646" s="54"/>
      <c r="W646" s="54"/>
      <c r="X646" s="54"/>
      <c r="Y646" s="54"/>
      <c r="Z646" s="54"/>
      <c r="AA646" s="54"/>
      <c r="AB646" s="54"/>
      <c r="AC646" s="54"/>
      <c r="AD646" s="54"/>
      <c r="AE646" s="54"/>
      <c r="AF646" s="54"/>
      <c r="AG646" s="5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54"/>
      <c r="P647" s="54"/>
      <c r="Q647" s="54"/>
      <c r="R647" s="54"/>
      <c r="S647" s="54"/>
      <c r="T647" s="54"/>
      <c r="U647" s="54"/>
      <c r="V647" s="54"/>
      <c r="W647" s="54"/>
      <c r="X647" s="54"/>
      <c r="Y647" s="54"/>
      <c r="Z647" s="54"/>
      <c r="AA647" s="54"/>
      <c r="AB647" s="54"/>
      <c r="AC647" s="54"/>
      <c r="AD647" s="54"/>
      <c r="AE647" s="54"/>
      <c r="AF647" s="54"/>
      <c r="AG647" s="5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54"/>
      <c r="P648" s="54"/>
      <c r="Q648" s="54"/>
      <c r="R648" s="54"/>
      <c r="S648" s="54"/>
      <c r="T648" s="54"/>
      <c r="U648" s="54"/>
      <c r="V648" s="54"/>
      <c r="W648" s="54"/>
      <c r="X648" s="54"/>
      <c r="Y648" s="54"/>
      <c r="Z648" s="54"/>
      <c r="AA648" s="54"/>
      <c r="AB648" s="54"/>
      <c r="AC648" s="54"/>
      <c r="AD648" s="54"/>
      <c r="AE648" s="54"/>
      <c r="AF648" s="54"/>
      <c r="AG648" s="5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54"/>
      <c r="P649" s="54"/>
      <c r="Q649" s="54"/>
      <c r="R649" s="54"/>
      <c r="S649" s="54"/>
      <c r="T649" s="54"/>
      <c r="U649" s="54"/>
      <c r="V649" s="54"/>
      <c r="W649" s="54"/>
      <c r="X649" s="54"/>
      <c r="Y649" s="54"/>
      <c r="Z649" s="54"/>
      <c r="AA649" s="54"/>
      <c r="AB649" s="54"/>
      <c r="AC649" s="54"/>
      <c r="AD649" s="54"/>
      <c r="AE649" s="54"/>
      <c r="AF649" s="54"/>
      <c r="AG649" s="5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54"/>
      <c r="P650" s="54"/>
      <c r="Q650" s="54"/>
      <c r="R650" s="54"/>
      <c r="S650" s="54"/>
      <c r="T650" s="54"/>
      <c r="U650" s="54"/>
      <c r="V650" s="54"/>
      <c r="W650" s="54"/>
      <c r="X650" s="54"/>
      <c r="Y650" s="54"/>
      <c r="Z650" s="54"/>
      <c r="AA650" s="54"/>
      <c r="AB650" s="54"/>
      <c r="AC650" s="54"/>
      <c r="AD650" s="54"/>
      <c r="AE650" s="54"/>
      <c r="AF650" s="54"/>
      <c r="AG650" s="5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54"/>
      <c r="P651" s="54"/>
      <c r="Q651" s="54"/>
      <c r="R651" s="54"/>
      <c r="S651" s="54"/>
      <c r="T651" s="54"/>
      <c r="U651" s="54"/>
      <c r="V651" s="54"/>
      <c r="W651" s="54"/>
      <c r="X651" s="54"/>
      <c r="Y651" s="54"/>
      <c r="Z651" s="54"/>
      <c r="AA651" s="54"/>
      <c r="AB651" s="54"/>
      <c r="AC651" s="54"/>
      <c r="AD651" s="54"/>
      <c r="AE651" s="54"/>
      <c r="AF651" s="54"/>
      <c r="AG651" s="5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54"/>
      <c r="P652" s="54"/>
      <c r="Q652" s="54"/>
      <c r="R652" s="54"/>
      <c r="S652" s="54"/>
      <c r="T652" s="54"/>
      <c r="U652" s="54"/>
      <c r="V652" s="54"/>
      <c r="W652" s="54"/>
      <c r="X652" s="54"/>
      <c r="Y652" s="54"/>
      <c r="Z652" s="54"/>
      <c r="AA652" s="54"/>
      <c r="AB652" s="54"/>
      <c r="AC652" s="54"/>
      <c r="AD652" s="54"/>
      <c r="AE652" s="54"/>
      <c r="AF652" s="54"/>
      <c r="AG652" s="5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54"/>
      <c r="P653" s="54"/>
      <c r="Q653" s="54"/>
      <c r="R653" s="54"/>
      <c r="S653" s="54"/>
      <c r="T653" s="54"/>
      <c r="U653" s="54"/>
      <c r="V653" s="54"/>
      <c r="W653" s="54"/>
      <c r="X653" s="54"/>
      <c r="Y653" s="54"/>
      <c r="Z653" s="54"/>
      <c r="AA653" s="54"/>
      <c r="AB653" s="54"/>
      <c r="AC653" s="54"/>
      <c r="AD653" s="54"/>
      <c r="AE653" s="54"/>
      <c r="AF653" s="54"/>
      <c r="AG653" s="5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54"/>
      <c r="P654" s="54"/>
      <c r="Q654" s="54"/>
      <c r="R654" s="54"/>
      <c r="S654" s="54"/>
      <c r="T654" s="54"/>
      <c r="U654" s="54"/>
      <c r="V654" s="54"/>
      <c r="W654" s="54"/>
      <c r="X654" s="54"/>
      <c r="Y654" s="54"/>
      <c r="Z654" s="54"/>
      <c r="AA654" s="54"/>
      <c r="AB654" s="54"/>
      <c r="AC654" s="54"/>
      <c r="AD654" s="54"/>
      <c r="AE654" s="54"/>
      <c r="AF654" s="54"/>
      <c r="AG654" s="5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54"/>
      <c r="P655" s="54"/>
      <c r="Q655" s="54"/>
      <c r="R655" s="54"/>
      <c r="S655" s="54"/>
      <c r="T655" s="54"/>
      <c r="U655" s="54"/>
      <c r="V655" s="54"/>
      <c r="W655" s="54"/>
      <c r="X655" s="54"/>
      <c r="Y655" s="54"/>
      <c r="Z655" s="54"/>
      <c r="AA655" s="54"/>
      <c r="AB655" s="54"/>
      <c r="AC655" s="54"/>
      <c r="AD655" s="54"/>
      <c r="AE655" s="54"/>
      <c r="AF655" s="54"/>
      <c r="AG655" s="5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54"/>
      <c r="P656" s="54"/>
      <c r="Q656" s="54"/>
      <c r="R656" s="54"/>
      <c r="S656" s="54"/>
      <c r="T656" s="54"/>
      <c r="U656" s="54"/>
      <c r="V656" s="54"/>
      <c r="W656" s="54"/>
      <c r="X656" s="54"/>
      <c r="Y656" s="54"/>
      <c r="Z656" s="54"/>
      <c r="AA656" s="54"/>
      <c r="AB656" s="54"/>
      <c r="AC656" s="54"/>
      <c r="AD656" s="54"/>
      <c r="AE656" s="54"/>
      <c r="AF656" s="54"/>
      <c r="AG656" s="5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54"/>
      <c r="P657" s="54"/>
      <c r="Q657" s="54"/>
      <c r="R657" s="54"/>
      <c r="S657" s="54"/>
      <c r="T657" s="54"/>
      <c r="U657" s="54"/>
      <c r="V657" s="54"/>
      <c r="W657" s="54"/>
      <c r="X657" s="54"/>
      <c r="Y657" s="54"/>
      <c r="Z657" s="54"/>
      <c r="AA657" s="54"/>
      <c r="AB657" s="54"/>
      <c r="AC657" s="54"/>
      <c r="AD657" s="54"/>
      <c r="AE657" s="54"/>
      <c r="AF657" s="54"/>
      <c r="AG657" s="5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54"/>
      <c r="P658" s="54"/>
      <c r="Q658" s="54"/>
      <c r="R658" s="54"/>
      <c r="S658" s="54"/>
      <c r="T658" s="54"/>
      <c r="U658" s="54"/>
      <c r="V658" s="54"/>
      <c r="W658" s="54"/>
      <c r="X658" s="54"/>
      <c r="Y658" s="54"/>
      <c r="Z658" s="54"/>
      <c r="AA658" s="54"/>
      <c r="AB658" s="54"/>
      <c r="AC658" s="54"/>
      <c r="AD658" s="54"/>
      <c r="AE658" s="54"/>
      <c r="AF658" s="54"/>
      <c r="AG658" s="5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54"/>
      <c r="P659" s="54"/>
      <c r="Q659" s="54"/>
      <c r="R659" s="54"/>
      <c r="S659" s="54"/>
      <c r="T659" s="54"/>
      <c r="U659" s="54"/>
      <c r="V659" s="54"/>
      <c r="W659" s="54"/>
      <c r="X659" s="54"/>
      <c r="Y659" s="54"/>
      <c r="Z659" s="54"/>
      <c r="AA659" s="54"/>
      <c r="AB659" s="54"/>
      <c r="AC659" s="54"/>
      <c r="AD659" s="54"/>
      <c r="AE659" s="54"/>
      <c r="AF659" s="54"/>
      <c r="AG659" s="5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54"/>
      <c r="P660" s="54"/>
      <c r="Q660" s="54"/>
      <c r="R660" s="54"/>
      <c r="S660" s="54"/>
      <c r="T660" s="54"/>
      <c r="U660" s="54"/>
      <c r="V660" s="54"/>
      <c r="W660" s="54"/>
      <c r="X660" s="54"/>
      <c r="Y660" s="54"/>
      <c r="Z660" s="54"/>
      <c r="AA660" s="54"/>
      <c r="AB660" s="54"/>
      <c r="AC660" s="54"/>
      <c r="AD660" s="54"/>
      <c r="AE660" s="54"/>
      <c r="AF660" s="54"/>
      <c r="AG660" s="5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54"/>
      <c r="P661" s="54"/>
      <c r="Q661" s="54"/>
      <c r="R661" s="54"/>
      <c r="S661" s="54"/>
      <c r="T661" s="54"/>
      <c r="U661" s="54"/>
      <c r="V661" s="54"/>
      <c r="W661" s="54"/>
      <c r="X661" s="54"/>
      <c r="Y661" s="54"/>
      <c r="Z661" s="54"/>
      <c r="AA661" s="54"/>
      <c r="AB661" s="54"/>
      <c r="AC661" s="54"/>
      <c r="AD661" s="54"/>
      <c r="AE661" s="54"/>
      <c r="AF661" s="54"/>
      <c r="AG661" s="5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54"/>
      <c r="P662" s="54"/>
      <c r="Q662" s="54"/>
      <c r="R662" s="54"/>
      <c r="S662" s="54"/>
      <c r="T662" s="54"/>
      <c r="U662" s="54"/>
      <c r="V662" s="54"/>
      <c r="W662" s="54"/>
      <c r="X662" s="54"/>
      <c r="Y662" s="54"/>
      <c r="Z662" s="54"/>
      <c r="AA662" s="54"/>
      <c r="AB662" s="54"/>
      <c r="AC662" s="54"/>
      <c r="AD662" s="54"/>
      <c r="AE662" s="54"/>
      <c r="AF662" s="54"/>
      <c r="AG662" s="5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54"/>
      <c r="P663" s="54"/>
      <c r="Q663" s="54"/>
      <c r="R663" s="54"/>
      <c r="S663" s="54"/>
      <c r="T663" s="54"/>
      <c r="U663" s="54"/>
      <c r="V663" s="54"/>
      <c r="W663" s="54"/>
      <c r="X663" s="54"/>
      <c r="Y663" s="54"/>
      <c r="Z663" s="54"/>
      <c r="AA663" s="54"/>
      <c r="AB663" s="54"/>
      <c r="AC663" s="54"/>
      <c r="AD663" s="54"/>
      <c r="AE663" s="54"/>
      <c r="AF663" s="54"/>
      <c r="AG663" s="5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54"/>
      <c r="P664" s="54"/>
      <c r="Q664" s="54"/>
      <c r="R664" s="54"/>
      <c r="S664" s="54"/>
      <c r="T664" s="54"/>
      <c r="U664" s="54"/>
      <c r="V664" s="54"/>
      <c r="W664" s="54"/>
      <c r="X664" s="54"/>
      <c r="Y664" s="54"/>
      <c r="Z664" s="54"/>
      <c r="AA664" s="54"/>
      <c r="AB664" s="54"/>
      <c r="AC664" s="54"/>
      <c r="AD664" s="54"/>
      <c r="AE664" s="54"/>
      <c r="AF664" s="54"/>
      <c r="AG664" s="5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54"/>
      <c r="P665" s="54"/>
      <c r="Q665" s="54"/>
      <c r="R665" s="54"/>
      <c r="S665" s="54"/>
      <c r="T665" s="54"/>
      <c r="U665" s="54"/>
      <c r="V665" s="54"/>
      <c r="W665" s="54"/>
      <c r="X665" s="54"/>
      <c r="Y665" s="54"/>
      <c r="Z665" s="54"/>
      <c r="AA665" s="54"/>
      <c r="AB665" s="54"/>
      <c r="AC665" s="54"/>
      <c r="AD665" s="54"/>
      <c r="AE665" s="54"/>
      <c r="AF665" s="54"/>
      <c r="AG665" s="5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54"/>
      <c r="P666" s="54"/>
      <c r="Q666" s="54"/>
      <c r="R666" s="54"/>
      <c r="S666" s="54"/>
      <c r="T666" s="54"/>
      <c r="U666" s="54"/>
      <c r="V666" s="54"/>
      <c r="W666" s="54"/>
      <c r="X666" s="54"/>
      <c r="Y666" s="54"/>
      <c r="Z666" s="54"/>
      <c r="AA666" s="54"/>
      <c r="AB666" s="54"/>
      <c r="AC666" s="54"/>
      <c r="AD666" s="54"/>
      <c r="AE666" s="54"/>
      <c r="AF666" s="54"/>
      <c r="AG666" s="5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54"/>
      <c r="P667" s="54"/>
      <c r="Q667" s="54"/>
      <c r="R667" s="54"/>
      <c r="S667" s="54"/>
      <c r="T667" s="54"/>
      <c r="U667" s="54"/>
      <c r="V667" s="54"/>
      <c r="W667" s="54"/>
      <c r="X667" s="54"/>
      <c r="Y667" s="54"/>
      <c r="Z667" s="54"/>
      <c r="AA667" s="54"/>
      <c r="AB667" s="54"/>
      <c r="AC667" s="54"/>
      <c r="AD667" s="54"/>
      <c r="AE667" s="54"/>
      <c r="AF667" s="54"/>
      <c r="AG667" s="5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54"/>
      <c r="P668" s="54"/>
      <c r="Q668" s="54"/>
      <c r="R668" s="54"/>
      <c r="S668" s="54"/>
      <c r="T668" s="54"/>
      <c r="U668" s="54"/>
      <c r="V668" s="54"/>
      <c r="W668" s="54"/>
      <c r="X668" s="54"/>
      <c r="Y668" s="54"/>
      <c r="Z668" s="54"/>
      <c r="AA668" s="54"/>
      <c r="AB668" s="54"/>
      <c r="AC668" s="54"/>
      <c r="AD668" s="54"/>
      <c r="AE668" s="54"/>
      <c r="AF668" s="54"/>
      <c r="AG668" s="5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54"/>
      <c r="P669" s="54"/>
      <c r="Q669" s="54"/>
      <c r="R669" s="54"/>
      <c r="S669" s="54"/>
      <c r="T669" s="54"/>
      <c r="U669" s="54"/>
      <c r="V669" s="54"/>
      <c r="W669" s="54"/>
      <c r="X669" s="54"/>
      <c r="Y669" s="54"/>
      <c r="Z669" s="54"/>
      <c r="AA669" s="54"/>
      <c r="AB669" s="54"/>
      <c r="AC669" s="54"/>
      <c r="AD669" s="54"/>
      <c r="AE669" s="54"/>
      <c r="AF669" s="54"/>
      <c r="AG669" s="5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54"/>
      <c r="P670" s="54"/>
      <c r="Q670" s="54"/>
      <c r="R670" s="54"/>
      <c r="S670" s="54"/>
      <c r="T670" s="54"/>
      <c r="U670" s="54"/>
      <c r="V670" s="54"/>
      <c r="W670" s="54"/>
      <c r="X670" s="54"/>
      <c r="Y670" s="54"/>
      <c r="Z670" s="54"/>
      <c r="AA670" s="54"/>
      <c r="AB670" s="54"/>
      <c r="AC670" s="54"/>
      <c r="AD670" s="54"/>
      <c r="AE670" s="54"/>
      <c r="AF670" s="54"/>
      <c r="AG670" s="5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54"/>
      <c r="P671" s="54"/>
      <c r="Q671" s="54"/>
      <c r="R671" s="54"/>
      <c r="S671" s="54"/>
      <c r="T671" s="54"/>
      <c r="U671" s="54"/>
      <c r="V671" s="54"/>
      <c r="W671" s="54"/>
      <c r="X671" s="54"/>
      <c r="Y671" s="54"/>
      <c r="Z671" s="54"/>
      <c r="AA671" s="54"/>
      <c r="AB671" s="54"/>
      <c r="AC671" s="54"/>
      <c r="AD671" s="54"/>
      <c r="AE671" s="54"/>
      <c r="AF671" s="54"/>
      <c r="AG671" s="5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54"/>
      <c r="P672" s="54"/>
      <c r="Q672" s="54"/>
      <c r="R672" s="54"/>
      <c r="S672" s="54"/>
      <c r="T672" s="54"/>
      <c r="U672" s="54"/>
      <c r="V672" s="54"/>
      <c r="W672" s="54"/>
      <c r="X672" s="54"/>
      <c r="Y672" s="54"/>
      <c r="Z672" s="54"/>
      <c r="AA672" s="54"/>
      <c r="AB672" s="54"/>
      <c r="AC672" s="54"/>
      <c r="AD672" s="54"/>
      <c r="AE672" s="54"/>
      <c r="AF672" s="54"/>
      <c r="AG672" s="5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54"/>
      <c r="P673" s="54"/>
      <c r="Q673" s="54"/>
      <c r="R673" s="54"/>
      <c r="S673" s="54"/>
      <c r="T673" s="54"/>
      <c r="U673" s="54"/>
      <c r="V673" s="54"/>
      <c r="W673" s="54"/>
      <c r="X673" s="54"/>
      <c r="Y673" s="54"/>
      <c r="Z673" s="54"/>
      <c r="AA673" s="54"/>
      <c r="AB673" s="54"/>
      <c r="AC673" s="54"/>
      <c r="AD673" s="54"/>
      <c r="AE673" s="54"/>
      <c r="AF673" s="54"/>
      <c r="AG673" s="5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54"/>
      <c r="P674" s="54"/>
      <c r="Q674" s="54"/>
      <c r="R674" s="54"/>
      <c r="S674" s="54"/>
      <c r="T674" s="54"/>
      <c r="U674" s="54"/>
      <c r="V674" s="54"/>
      <c r="W674" s="54"/>
      <c r="X674" s="54"/>
      <c r="Y674" s="54"/>
      <c r="Z674" s="54"/>
      <c r="AA674" s="54"/>
      <c r="AB674" s="54"/>
      <c r="AC674" s="54"/>
      <c r="AD674" s="54"/>
      <c r="AE674" s="54"/>
      <c r="AF674" s="54"/>
      <c r="AG674" s="5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54"/>
      <c r="P675" s="54"/>
      <c r="Q675" s="54"/>
      <c r="R675" s="54"/>
      <c r="S675" s="54"/>
      <c r="T675" s="54"/>
      <c r="U675" s="54"/>
      <c r="V675" s="54"/>
      <c r="W675" s="54"/>
      <c r="X675" s="54"/>
      <c r="Y675" s="54"/>
      <c r="Z675" s="54"/>
      <c r="AA675" s="54"/>
      <c r="AB675" s="54"/>
      <c r="AC675" s="54"/>
      <c r="AD675" s="54"/>
      <c r="AE675" s="54"/>
      <c r="AF675" s="54"/>
      <c r="AG675" s="5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54"/>
      <c r="P676" s="54"/>
      <c r="Q676" s="54"/>
      <c r="R676" s="54"/>
      <c r="S676" s="54"/>
      <c r="T676" s="54"/>
      <c r="U676" s="54"/>
      <c r="V676" s="54"/>
      <c r="W676" s="54"/>
      <c r="X676" s="54"/>
      <c r="Y676" s="54"/>
      <c r="Z676" s="54"/>
      <c r="AA676" s="54"/>
      <c r="AB676" s="54"/>
      <c r="AC676" s="54"/>
      <c r="AD676" s="54"/>
      <c r="AE676" s="54"/>
      <c r="AF676" s="54"/>
      <c r="AG676" s="5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54"/>
      <c r="P677" s="54"/>
      <c r="Q677" s="54"/>
      <c r="R677" s="54"/>
      <c r="S677" s="54"/>
      <c r="T677" s="54"/>
      <c r="U677" s="54"/>
      <c r="V677" s="54"/>
      <c r="W677" s="54"/>
      <c r="X677" s="54"/>
      <c r="Y677" s="54"/>
      <c r="Z677" s="54"/>
      <c r="AA677" s="54"/>
      <c r="AB677" s="54"/>
      <c r="AC677" s="54"/>
      <c r="AD677" s="54"/>
      <c r="AE677" s="54"/>
      <c r="AF677" s="54"/>
      <c r="AG677" s="5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54"/>
      <c r="P678" s="54"/>
      <c r="Q678" s="54"/>
      <c r="R678" s="54"/>
      <c r="S678" s="54"/>
      <c r="T678" s="54"/>
      <c r="U678" s="54"/>
      <c r="V678" s="54"/>
      <c r="W678" s="54"/>
      <c r="X678" s="54"/>
      <c r="Y678" s="54"/>
      <c r="Z678" s="54"/>
      <c r="AA678" s="54"/>
      <c r="AB678" s="54"/>
      <c r="AC678" s="54"/>
      <c r="AD678" s="54"/>
      <c r="AE678" s="54"/>
      <c r="AF678" s="54"/>
      <c r="AG678" s="5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54"/>
      <c r="P679" s="54"/>
      <c r="Q679" s="54"/>
      <c r="R679" s="54"/>
      <c r="S679" s="54"/>
      <c r="T679" s="54"/>
      <c r="U679" s="54"/>
      <c r="V679" s="54"/>
      <c r="W679" s="54"/>
      <c r="X679" s="54"/>
      <c r="Y679" s="54"/>
      <c r="Z679" s="54"/>
      <c r="AA679" s="54"/>
      <c r="AB679" s="54"/>
      <c r="AC679" s="54"/>
      <c r="AD679" s="54"/>
      <c r="AE679" s="54"/>
      <c r="AF679" s="54"/>
      <c r="AG679" s="5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54"/>
      <c r="P680" s="54"/>
      <c r="Q680" s="54"/>
      <c r="R680" s="54"/>
      <c r="S680" s="54"/>
      <c r="T680" s="54"/>
      <c r="U680" s="54"/>
      <c r="V680" s="54"/>
      <c r="W680" s="54"/>
      <c r="X680" s="54"/>
      <c r="Y680" s="54"/>
      <c r="Z680" s="54"/>
      <c r="AA680" s="54"/>
      <c r="AB680" s="54"/>
      <c r="AC680" s="54"/>
      <c r="AD680" s="54"/>
      <c r="AE680" s="54"/>
      <c r="AF680" s="54"/>
      <c r="AG680" s="5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54"/>
      <c r="P681" s="54"/>
      <c r="Q681" s="54"/>
      <c r="R681" s="54"/>
      <c r="S681" s="54"/>
      <c r="T681" s="54"/>
      <c r="U681" s="54"/>
      <c r="V681" s="54"/>
      <c r="W681" s="54"/>
      <c r="X681" s="54"/>
      <c r="Y681" s="54"/>
      <c r="Z681" s="54"/>
      <c r="AA681" s="54"/>
      <c r="AB681" s="54"/>
      <c r="AC681" s="54"/>
      <c r="AD681" s="54"/>
      <c r="AE681" s="54"/>
      <c r="AF681" s="54"/>
      <c r="AG681" s="5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54"/>
      <c r="P682" s="54"/>
      <c r="Q682" s="54"/>
      <c r="R682" s="54"/>
      <c r="S682" s="54"/>
      <c r="T682" s="54"/>
      <c r="U682" s="54"/>
      <c r="V682" s="54"/>
      <c r="W682" s="54"/>
      <c r="X682" s="54"/>
      <c r="Y682" s="54"/>
      <c r="Z682" s="54"/>
      <c r="AA682" s="54"/>
      <c r="AB682" s="54"/>
      <c r="AC682" s="54"/>
      <c r="AD682" s="54"/>
      <c r="AE682" s="54"/>
      <c r="AF682" s="54"/>
      <c r="AG682" s="5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54"/>
      <c r="P683" s="54"/>
      <c r="Q683" s="54"/>
      <c r="R683" s="54"/>
      <c r="S683" s="54"/>
      <c r="T683" s="54"/>
      <c r="U683" s="54"/>
      <c r="V683" s="54"/>
      <c r="W683" s="54"/>
      <c r="X683" s="54"/>
      <c r="Y683" s="54"/>
      <c r="Z683" s="54"/>
      <c r="AA683" s="54"/>
      <c r="AB683" s="54"/>
      <c r="AC683" s="54"/>
      <c r="AD683" s="54"/>
      <c r="AE683" s="54"/>
      <c r="AF683" s="54"/>
      <c r="AG683" s="5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54"/>
      <c r="P684" s="54"/>
      <c r="Q684" s="54"/>
      <c r="R684" s="54"/>
      <c r="S684" s="54"/>
      <c r="T684" s="54"/>
      <c r="U684" s="54"/>
      <c r="V684" s="54"/>
      <c r="W684" s="54"/>
      <c r="X684" s="54"/>
      <c r="Y684" s="54"/>
      <c r="Z684" s="54"/>
      <c r="AA684" s="54"/>
      <c r="AB684" s="54"/>
      <c r="AC684" s="54"/>
      <c r="AD684" s="54"/>
      <c r="AE684" s="54"/>
      <c r="AF684" s="54"/>
      <c r="AG684" s="5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54"/>
      <c r="P685" s="54"/>
      <c r="Q685" s="54"/>
      <c r="R685" s="54"/>
      <c r="S685" s="54"/>
      <c r="T685" s="54"/>
      <c r="U685" s="54"/>
      <c r="V685" s="54"/>
      <c r="W685" s="54"/>
      <c r="X685" s="54"/>
      <c r="Y685" s="54"/>
      <c r="Z685" s="54"/>
      <c r="AA685" s="54"/>
      <c r="AB685" s="54"/>
      <c r="AC685" s="54"/>
      <c r="AD685" s="54"/>
      <c r="AE685" s="54"/>
      <c r="AF685" s="54"/>
      <c r="AG685" s="5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54"/>
      <c r="P686" s="54"/>
      <c r="Q686" s="54"/>
      <c r="R686" s="54"/>
      <c r="S686" s="54"/>
      <c r="T686" s="54"/>
      <c r="U686" s="54"/>
      <c r="V686" s="54"/>
      <c r="W686" s="54"/>
      <c r="X686" s="54"/>
      <c r="Y686" s="54"/>
      <c r="Z686" s="54"/>
      <c r="AA686" s="54"/>
      <c r="AB686" s="54"/>
      <c r="AC686" s="54"/>
      <c r="AD686" s="54"/>
      <c r="AE686" s="54"/>
      <c r="AF686" s="54"/>
      <c r="AG686" s="5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54"/>
      <c r="P687" s="54"/>
      <c r="Q687" s="54"/>
      <c r="R687" s="54"/>
      <c r="S687" s="54"/>
      <c r="T687" s="54"/>
      <c r="U687" s="54"/>
      <c r="V687" s="54"/>
      <c r="W687" s="54"/>
      <c r="X687" s="54"/>
      <c r="Y687" s="54"/>
      <c r="Z687" s="54"/>
      <c r="AA687" s="54"/>
      <c r="AB687" s="54"/>
      <c r="AC687" s="54"/>
      <c r="AD687" s="54"/>
      <c r="AE687" s="54"/>
      <c r="AF687" s="54"/>
      <c r="AG687" s="5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54"/>
      <c r="P688" s="54"/>
      <c r="Q688" s="54"/>
      <c r="R688" s="54"/>
      <c r="S688" s="54"/>
      <c r="T688" s="54"/>
      <c r="U688" s="54"/>
      <c r="V688" s="54"/>
      <c r="W688" s="54"/>
      <c r="X688" s="54"/>
      <c r="Y688" s="54"/>
      <c r="Z688" s="54"/>
      <c r="AA688" s="54"/>
      <c r="AB688" s="54"/>
      <c r="AC688" s="54"/>
      <c r="AD688" s="54"/>
      <c r="AE688" s="54"/>
      <c r="AF688" s="54"/>
      <c r="AG688" s="5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54"/>
      <c r="P689" s="54"/>
      <c r="Q689" s="54"/>
      <c r="R689" s="54"/>
      <c r="S689" s="54"/>
      <c r="T689" s="54"/>
      <c r="U689" s="54"/>
      <c r="V689" s="54"/>
      <c r="W689" s="54"/>
      <c r="X689" s="54"/>
      <c r="Y689" s="54"/>
      <c r="Z689" s="54"/>
      <c r="AA689" s="54"/>
      <c r="AB689" s="54"/>
      <c r="AC689" s="54"/>
      <c r="AD689" s="54"/>
      <c r="AE689" s="54"/>
      <c r="AF689" s="54"/>
      <c r="AG689" s="5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54"/>
      <c r="P690" s="54"/>
      <c r="Q690" s="54"/>
      <c r="R690" s="54"/>
      <c r="S690" s="54"/>
      <c r="T690" s="54"/>
      <c r="U690" s="54"/>
      <c r="V690" s="54"/>
      <c r="W690" s="54"/>
      <c r="X690" s="54"/>
      <c r="Y690" s="54"/>
      <c r="Z690" s="54"/>
      <c r="AA690" s="54"/>
      <c r="AB690" s="54"/>
      <c r="AC690" s="54"/>
      <c r="AD690" s="54"/>
      <c r="AE690" s="54"/>
      <c r="AF690" s="54"/>
      <c r="AG690" s="5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54"/>
      <c r="P691" s="54"/>
      <c r="Q691" s="54"/>
      <c r="R691" s="54"/>
      <c r="S691" s="54"/>
      <c r="T691" s="54"/>
      <c r="U691" s="54"/>
      <c r="V691" s="54"/>
      <c r="W691" s="54"/>
      <c r="X691" s="54"/>
      <c r="Y691" s="54"/>
      <c r="Z691" s="54"/>
      <c r="AA691" s="54"/>
      <c r="AB691" s="54"/>
      <c r="AC691" s="54"/>
      <c r="AD691" s="54"/>
      <c r="AE691" s="54"/>
      <c r="AF691" s="54"/>
      <c r="AG691" s="5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54"/>
      <c r="P692" s="54"/>
      <c r="Q692" s="54"/>
      <c r="R692" s="54"/>
      <c r="S692" s="54"/>
      <c r="T692" s="54"/>
      <c r="U692" s="54"/>
      <c r="V692" s="54"/>
      <c r="W692" s="54"/>
      <c r="X692" s="54"/>
      <c r="Y692" s="54"/>
      <c r="Z692" s="54"/>
      <c r="AA692" s="54"/>
      <c r="AB692" s="54"/>
      <c r="AC692" s="54"/>
      <c r="AD692" s="54"/>
      <c r="AE692" s="54"/>
      <c r="AF692" s="54"/>
      <c r="AG692" s="5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54"/>
      <c r="P693" s="54"/>
      <c r="Q693" s="54"/>
      <c r="R693" s="54"/>
      <c r="S693" s="54"/>
      <c r="T693" s="54"/>
      <c r="U693" s="54"/>
      <c r="V693" s="54"/>
      <c r="W693" s="54"/>
      <c r="X693" s="54"/>
      <c r="Y693" s="54"/>
      <c r="Z693" s="54"/>
      <c r="AA693" s="54"/>
      <c r="AB693" s="54"/>
      <c r="AC693" s="54"/>
      <c r="AD693" s="54"/>
      <c r="AE693" s="54"/>
      <c r="AF693" s="54"/>
      <c r="AG693" s="5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54"/>
      <c r="P694" s="54"/>
      <c r="Q694" s="54"/>
      <c r="R694" s="54"/>
      <c r="S694" s="54"/>
      <c r="T694" s="54"/>
      <c r="U694" s="54"/>
      <c r="V694" s="54"/>
      <c r="W694" s="54"/>
      <c r="X694" s="54"/>
      <c r="Y694" s="54"/>
      <c r="Z694" s="54"/>
      <c r="AA694" s="54"/>
      <c r="AB694" s="54"/>
      <c r="AC694" s="54"/>
      <c r="AD694" s="54"/>
      <c r="AE694" s="54"/>
      <c r="AF694" s="54"/>
      <c r="AG694" s="5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54"/>
      <c r="P695" s="54"/>
      <c r="Q695" s="54"/>
      <c r="R695" s="54"/>
      <c r="S695" s="54"/>
      <c r="T695" s="54"/>
      <c r="U695" s="54"/>
      <c r="V695" s="54"/>
      <c r="W695" s="54"/>
      <c r="X695" s="54"/>
      <c r="Y695" s="54"/>
      <c r="Z695" s="54"/>
      <c r="AA695" s="54"/>
      <c r="AB695" s="54"/>
      <c r="AC695" s="54"/>
      <c r="AD695" s="54"/>
      <c r="AE695" s="54"/>
      <c r="AF695" s="54"/>
      <c r="AG695" s="5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54"/>
      <c r="P696" s="54"/>
      <c r="Q696" s="54"/>
      <c r="R696" s="54"/>
      <c r="S696" s="54"/>
      <c r="T696" s="54"/>
      <c r="U696" s="54"/>
      <c r="V696" s="54"/>
      <c r="W696" s="54"/>
      <c r="X696" s="54"/>
      <c r="Y696" s="54"/>
      <c r="Z696" s="54"/>
      <c r="AA696" s="54"/>
      <c r="AB696" s="54"/>
      <c r="AC696" s="54"/>
      <c r="AD696" s="54"/>
      <c r="AE696" s="54"/>
      <c r="AF696" s="54"/>
      <c r="AG696" s="5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54"/>
      <c r="P697" s="54"/>
      <c r="Q697" s="54"/>
      <c r="R697" s="54"/>
      <c r="S697" s="54"/>
      <c r="T697" s="54"/>
      <c r="U697" s="54"/>
      <c r="V697" s="54"/>
      <c r="W697" s="54"/>
      <c r="X697" s="54"/>
      <c r="Y697" s="54"/>
      <c r="Z697" s="54"/>
      <c r="AA697" s="54"/>
      <c r="AB697" s="54"/>
      <c r="AC697" s="54"/>
      <c r="AD697" s="54"/>
      <c r="AE697" s="54"/>
      <c r="AF697" s="54"/>
      <c r="AG697" s="5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54"/>
      <c r="P698" s="54"/>
      <c r="Q698" s="54"/>
      <c r="R698" s="54"/>
      <c r="S698" s="54"/>
      <c r="T698" s="54"/>
      <c r="U698" s="54"/>
      <c r="V698" s="54"/>
      <c r="W698" s="54"/>
      <c r="X698" s="54"/>
      <c r="Y698" s="54"/>
      <c r="Z698" s="54"/>
      <c r="AA698" s="54"/>
      <c r="AB698" s="54"/>
      <c r="AC698" s="54"/>
      <c r="AD698" s="54"/>
      <c r="AE698" s="54"/>
      <c r="AF698" s="54"/>
      <c r="AG698" s="5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54"/>
      <c r="P699" s="54"/>
      <c r="Q699" s="54"/>
      <c r="R699" s="54"/>
      <c r="S699" s="54"/>
      <c r="T699" s="54"/>
      <c r="U699" s="54"/>
      <c r="V699" s="54"/>
      <c r="W699" s="54"/>
      <c r="X699" s="54"/>
      <c r="Y699" s="54"/>
      <c r="Z699" s="54"/>
      <c r="AA699" s="54"/>
      <c r="AB699" s="54"/>
      <c r="AC699" s="54"/>
      <c r="AD699" s="54"/>
      <c r="AE699" s="54"/>
      <c r="AF699" s="54"/>
      <c r="AG699" s="5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54"/>
      <c r="P700" s="54"/>
      <c r="Q700" s="54"/>
      <c r="R700" s="54"/>
      <c r="S700" s="54"/>
      <c r="T700" s="54"/>
      <c r="U700" s="54"/>
      <c r="V700" s="54"/>
      <c r="W700" s="54"/>
      <c r="X700" s="54"/>
      <c r="Y700" s="54"/>
      <c r="Z700" s="54"/>
      <c r="AA700" s="54"/>
      <c r="AB700" s="54"/>
      <c r="AC700" s="54"/>
      <c r="AD700" s="54"/>
      <c r="AE700" s="54"/>
      <c r="AF700" s="54"/>
      <c r="AG700" s="5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54"/>
      <c r="P701" s="54"/>
      <c r="Q701" s="54"/>
      <c r="R701" s="54"/>
      <c r="S701" s="54"/>
      <c r="T701" s="54"/>
      <c r="U701" s="54"/>
      <c r="V701" s="54"/>
      <c r="W701" s="54"/>
      <c r="X701" s="54"/>
      <c r="Y701" s="54"/>
      <c r="Z701" s="54"/>
      <c r="AA701" s="54"/>
      <c r="AB701" s="54"/>
      <c r="AC701" s="54"/>
      <c r="AD701" s="54"/>
      <c r="AE701" s="54"/>
      <c r="AF701" s="54"/>
      <c r="AG701" s="5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54"/>
      <c r="P702" s="54"/>
      <c r="Q702" s="54"/>
      <c r="R702" s="54"/>
      <c r="S702" s="54"/>
      <c r="T702" s="54"/>
      <c r="U702" s="54"/>
      <c r="V702" s="54"/>
      <c r="W702" s="54"/>
      <c r="X702" s="54"/>
      <c r="Y702" s="54"/>
      <c r="Z702" s="54"/>
      <c r="AA702" s="54"/>
      <c r="AB702" s="54"/>
      <c r="AC702" s="54"/>
      <c r="AD702" s="54"/>
      <c r="AE702" s="54"/>
      <c r="AF702" s="54"/>
      <c r="AG702" s="5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54"/>
      <c r="P703" s="54"/>
      <c r="Q703" s="54"/>
      <c r="R703" s="54"/>
      <c r="S703" s="54"/>
      <c r="T703" s="54"/>
      <c r="U703" s="54"/>
      <c r="V703" s="54"/>
      <c r="W703" s="54"/>
      <c r="X703" s="54"/>
      <c r="Y703" s="54"/>
      <c r="Z703" s="54"/>
      <c r="AA703" s="54"/>
      <c r="AB703" s="54"/>
      <c r="AC703" s="54"/>
      <c r="AD703" s="54"/>
      <c r="AE703" s="54"/>
      <c r="AF703" s="54"/>
      <c r="AG703" s="5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54"/>
      <c r="P704" s="54"/>
      <c r="Q704" s="54"/>
      <c r="R704" s="54"/>
      <c r="S704" s="54"/>
      <c r="T704" s="54"/>
      <c r="U704" s="54"/>
      <c r="V704" s="54"/>
      <c r="W704" s="54"/>
      <c r="X704" s="54"/>
      <c r="Y704" s="54"/>
      <c r="Z704" s="54"/>
      <c r="AA704" s="54"/>
      <c r="AB704" s="54"/>
      <c r="AC704" s="54"/>
      <c r="AD704" s="54"/>
      <c r="AE704" s="54"/>
      <c r="AF704" s="54"/>
      <c r="AG704" s="5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54"/>
      <c r="P705" s="54"/>
      <c r="Q705" s="54"/>
      <c r="R705" s="54"/>
      <c r="S705" s="54"/>
      <c r="T705" s="54"/>
      <c r="U705" s="54"/>
      <c r="V705" s="54"/>
      <c r="W705" s="54"/>
      <c r="X705" s="54"/>
      <c r="Y705" s="54"/>
      <c r="Z705" s="54"/>
      <c r="AA705" s="54"/>
      <c r="AB705" s="54"/>
      <c r="AC705" s="54"/>
      <c r="AD705" s="54"/>
      <c r="AE705" s="54"/>
      <c r="AF705" s="54"/>
      <c r="AG705" s="5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54"/>
      <c r="P706" s="54"/>
      <c r="Q706" s="54"/>
      <c r="R706" s="54"/>
      <c r="S706" s="54"/>
      <c r="T706" s="54"/>
      <c r="U706" s="54"/>
      <c r="V706" s="54"/>
      <c r="W706" s="54"/>
      <c r="X706" s="54"/>
      <c r="Y706" s="54"/>
      <c r="Z706" s="54"/>
      <c r="AA706" s="54"/>
      <c r="AB706" s="54"/>
      <c r="AC706" s="54"/>
      <c r="AD706" s="54"/>
      <c r="AE706" s="54"/>
      <c r="AF706" s="54"/>
      <c r="AG706" s="5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54"/>
      <c r="P707" s="54"/>
      <c r="Q707" s="54"/>
      <c r="R707" s="54"/>
      <c r="S707" s="54"/>
      <c r="T707" s="54"/>
      <c r="U707" s="54"/>
      <c r="V707" s="54"/>
      <c r="W707" s="54"/>
      <c r="X707" s="54"/>
      <c r="Y707" s="54"/>
      <c r="Z707" s="54"/>
      <c r="AA707" s="54"/>
      <c r="AB707" s="54"/>
      <c r="AC707" s="54"/>
      <c r="AD707" s="54"/>
      <c r="AE707" s="54"/>
      <c r="AF707" s="54"/>
      <c r="AG707" s="5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54"/>
      <c r="P708" s="54"/>
      <c r="Q708" s="54"/>
      <c r="R708" s="54"/>
      <c r="S708" s="54"/>
      <c r="T708" s="54"/>
      <c r="U708" s="54"/>
      <c r="V708" s="54"/>
      <c r="W708" s="54"/>
      <c r="X708" s="54"/>
      <c r="Y708" s="54"/>
      <c r="Z708" s="54"/>
      <c r="AA708" s="54"/>
      <c r="AB708" s="54"/>
      <c r="AC708" s="54"/>
      <c r="AD708" s="54"/>
      <c r="AE708" s="54"/>
      <c r="AF708" s="54"/>
      <c r="AG708" s="5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54"/>
      <c r="P709" s="54"/>
      <c r="Q709" s="54"/>
      <c r="R709" s="54"/>
      <c r="S709" s="54"/>
      <c r="T709" s="54"/>
      <c r="U709" s="54"/>
      <c r="V709" s="54"/>
      <c r="W709" s="54"/>
      <c r="X709" s="54"/>
      <c r="Y709" s="54"/>
      <c r="Z709" s="54"/>
      <c r="AA709" s="54"/>
      <c r="AB709" s="54"/>
      <c r="AC709" s="54"/>
      <c r="AD709" s="54"/>
      <c r="AE709" s="54"/>
      <c r="AF709" s="54"/>
      <c r="AG709" s="5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54"/>
      <c r="P710" s="54"/>
      <c r="Q710" s="54"/>
      <c r="R710" s="54"/>
      <c r="S710" s="54"/>
      <c r="T710" s="54"/>
      <c r="U710" s="54"/>
      <c r="V710" s="54"/>
      <c r="W710" s="54"/>
      <c r="X710" s="54"/>
      <c r="Y710" s="54"/>
      <c r="Z710" s="54"/>
      <c r="AA710" s="54"/>
      <c r="AB710" s="54"/>
      <c r="AC710" s="54"/>
      <c r="AD710" s="54"/>
      <c r="AE710" s="54"/>
      <c r="AF710" s="54"/>
      <c r="AG710" s="5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54"/>
      <c r="P711" s="54"/>
      <c r="Q711" s="54"/>
      <c r="R711" s="54"/>
      <c r="S711" s="54"/>
      <c r="T711" s="54"/>
      <c r="U711" s="54"/>
      <c r="V711" s="54"/>
      <c r="W711" s="54"/>
      <c r="X711" s="54"/>
      <c r="Y711" s="54"/>
      <c r="Z711" s="54"/>
      <c r="AA711" s="54"/>
      <c r="AB711" s="54"/>
      <c r="AC711" s="54"/>
      <c r="AD711" s="54"/>
      <c r="AE711" s="54"/>
      <c r="AF711" s="54"/>
      <c r="AG711" s="5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54"/>
      <c r="P712" s="54"/>
      <c r="Q712" s="54"/>
      <c r="R712" s="54"/>
      <c r="S712" s="54"/>
      <c r="T712" s="54"/>
      <c r="U712" s="54"/>
      <c r="V712" s="54"/>
      <c r="W712" s="54"/>
      <c r="X712" s="54"/>
      <c r="Y712" s="54"/>
      <c r="Z712" s="54"/>
      <c r="AA712" s="54"/>
      <c r="AB712" s="54"/>
      <c r="AC712" s="54"/>
      <c r="AD712" s="54"/>
      <c r="AE712" s="54"/>
      <c r="AF712" s="54"/>
      <c r="AG712" s="5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54"/>
      <c r="P713" s="54"/>
      <c r="Q713" s="54"/>
      <c r="R713" s="54"/>
      <c r="S713" s="54"/>
      <c r="T713" s="54"/>
      <c r="U713" s="54"/>
      <c r="V713" s="54"/>
      <c r="W713" s="54"/>
      <c r="X713" s="54"/>
      <c r="Y713" s="54"/>
      <c r="Z713" s="54"/>
      <c r="AA713" s="54"/>
      <c r="AB713" s="54"/>
      <c r="AC713" s="54"/>
      <c r="AD713" s="54"/>
      <c r="AE713" s="54"/>
      <c r="AF713" s="54"/>
      <c r="AG713" s="5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54"/>
      <c r="P714" s="54"/>
      <c r="Q714" s="54"/>
      <c r="R714" s="54"/>
      <c r="S714" s="54"/>
      <c r="T714" s="54"/>
      <c r="U714" s="54"/>
      <c r="V714" s="54"/>
      <c r="W714" s="54"/>
      <c r="X714" s="54"/>
      <c r="Y714" s="54"/>
      <c r="Z714" s="54"/>
      <c r="AA714" s="54"/>
      <c r="AB714" s="54"/>
      <c r="AC714" s="54"/>
      <c r="AD714" s="54"/>
      <c r="AE714" s="54"/>
      <c r="AF714" s="54"/>
      <c r="AG714" s="5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54"/>
      <c r="P715" s="54"/>
      <c r="Q715" s="54"/>
      <c r="R715" s="54"/>
      <c r="S715" s="54"/>
      <c r="T715" s="54"/>
      <c r="U715" s="54"/>
      <c r="V715" s="54"/>
      <c r="W715" s="54"/>
      <c r="X715" s="54"/>
      <c r="Y715" s="54"/>
      <c r="Z715" s="54"/>
      <c r="AA715" s="54"/>
      <c r="AB715" s="54"/>
      <c r="AC715" s="54"/>
      <c r="AD715" s="54"/>
      <c r="AE715" s="54"/>
      <c r="AF715" s="54"/>
      <c r="AG715" s="5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54"/>
      <c r="P716" s="54"/>
      <c r="Q716" s="54"/>
      <c r="R716" s="54"/>
      <c r="S716" s="54"/>
      <c r="T716" s="54"/>
      <c r="U716" s="54"/>
      <c r="V716" s="54"/>
      <c r="W716" s="54"/>
      <c r="X716" s="54"/>
      <c r="Y716" s="54"/>
      <c r="Z716" s="54"/>
      <c r="AA716" s="54"/>
      <c r="AB716" s="54"/>
      <c r="AC716" s="54"/>
      <c r="AD716" s="54"/>
      <c r="AE716" s="54"/>
      <c r="AF716" s="54"/>
      <c r="AG716" s="5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54"/>
      <c r="P717" s="54"/>
      <c r="Q717" s="54"/>
      <c r="R717" s="54"/>
      <c r="S717" s="54"/>
      <c r="T717" s="54"/>
      <c r="U717" s="54"/>
      <c r="V717" s="54"/>
      <c r="W717" s="54"/>
      <c r="X717" s="54"/>
      <c r="Y717" s="54"/>
      <c r="Z717" s="54"/>
      <c r="AA717" s="54"/>
      <c r="AB717" s="54"/>
      <c r="AC717" s="54"/>
      <c r="AD717" s="54"/>
      <c r="AE717" s="54"/>
      <c r="AF717" s="54"/>
      <c r="AG717" s="5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54"/>
      <c r="P718" s="54"/>
      <c r="Q718" s="54"/>
      <c r="R718" s="54"/>
      <c r="S718" s="54"/>
      <c r="T718" s="54"/>
      <c r="U718" s="54"/>
      <c r="V718" s="54"/>
      <c r="W718" s="54"/>
      <c r="X718" s="54"/>
      <c r="Y718" s="54"/>
      <c r="Z718" s="54"/>
      <c r="AA718" s="54"/>
      <c r="AB718" s="54"/>
      <c r="AC718" s="54"/>
      <c r="AD718" s="54"/>
      <c r="AE718" s="54"/>
      <c r="AF718" s="54"/>
      <c r="AG718" s="5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54"/>
      <c r="P719" s="54"/>
      <c r="Q719" s="54"/>
      <c r="R719" s="54"/>
      <c r="S719" s="54"/>
      <c r="T719" s="54"/>
      <c r="U719" s="54"/>
      <c r="V719" s="54"/>
      <c r="W719" s="54"/>
      <c r="X719" s="54"/>
      <c r="Y719" s="54"/>
      <c r="Z719" s="54"/>
      <c r="AA719" s="54"/>
      <c r="AB719" s="54"/>
      <c r="AC719" s="54"/>
      <c r="AD719" s="54"/>
      <c r="AE719" s="54"/>
      <c r="AF719" s="54"/>
      <c r="AG719" s="5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54"/>
      <c r="P720" s="54"/>
      <c r="Q720" s="54"/>
      <c r="R720" s="54"/>
      <c r="S720" s="54"/>
      <c r="T720" s="54"/>
      <c r="U720" s="54"/>
      <c r="V720" s="54"/>
      <c r="W720" s="54"/>
      <c r="X720" s="54"/>
      <c r="Y720" s="54"/>
      <c r="Z720" s="54"/>
      <c r="AA720" s="54"/>
      <c r="AB720" s="54"/>
      <c r="AC720" s="54"/>
      <c r="AD720" s="54"/>
      <c r="AE720" s="54"/>
      <c r="AF720" s="54"/>
      <c r="AG720" s="5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54"/>
      <c r="P721" s="54"/>
      <c r="Q721" s="54"/>
      <c r="R721" s="54"/>
      <c r="S721" s="54"/>
      <c r="T721" s="54"/>
      <c r="U721" s="54"/>
      <c r="V721" s="54"/>
      <c r="W721" s="54"/>
      <c r="X721" s="54"/>
      <c r="Y721" s="54"/>
      <c r="Z721" s="54"/>
      <c r="AA721" s="54"/>
      <c r="AB721" s="54"/>
      <c r="AC721" s="54"/>
      <c r="AD721" s="54"/>
      <c r="AE721" s="54"/>
      <c r="AF721" s="54"/>
      <c r="AG721" s="5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54"/>
      <c r="P722" s="54"/>
      <c r="Q722" s="54"/>
      <c r="R722" s="54"/>
      <c r="S722" s="54"/>
      <c r="T722" s="54"/>
      <c r="U722" s="54"/>
      <c r="V722" s="54"/>
      <c r="W722" s="54"/>
      <c r="X722" s="54"/>
      <c r="Y722" s="54"/>
      <c r="Z722" s="54"/>
      <c r="AA722" s="54"/>
      <c r="AB722" s="54"/>
      <c r="AC722" s="54"/>
      <c r="AD722" s="54"/>
      <c r="AE722" s="54"/>
      <c r="AF722" s="54"/>
      <c r="AG722" s="5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54"/>
      <c r="P723" s="54"/>
      <c r="Q723" s="54"/>
      <c r="R723" s="54"/>
      <c r="S723" s="54"/>
      <c r="T723" s="54"/>
      <c r="U723" s="54"/>
      <c r="V723" s="54"/>
      <c r="W723" s="54"/>
      <c r="X723" s="54"/>
      <c r="Y723" s="54"/>
      <c r="Z723" s="54"/>
      <c r="AA723" s="54"/>
      <c r="AB723" s="54"/>
      <c r="AC723" s="54"/>
      <c r="AD723" s="54"/>
      <c r="AE723" s="54"/>
      <c r="AF723" s="54"/>
      <c r="AG723" s="5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54"/>
      <c r="P724" s="54"/>
      <c r="Q724" s="54"/>
      <c r="R724" s="54"/>
      <c r="S724" s="54"/>
      <c r="T724" s="54"/>
      <c r="U724" s="54"/>
      <c r="V724" s="54"/>
      <c r="W724" s="54"/>
      <c r="X724" s="54"/>
      <c r="Y724" s="54"/>
      <c r="Z724" s="54"/>
      <c r="AA724" s="54"/>
      <c r="AB724" s="54"/>
      <c r="AC724" s="54"/>
      <c r="AD724" s="54"/>
      <c r="AE724" s="54"/>
      <c r="AF724" s="54"/>
      <c r="AG724" s="5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54"/>
      <c r="P725" s="54"/>
      <c r="Q725" s="54"/>
      <c r="R725" s="54"/>
      <c r="S725" s="54"/>
      <c r="T725" s="54"/>
      <c r="U725" s="54"/>
      <c r="V725" s="54"/>
      <c r="W725" s="54"/>
      <c r="X725" s="54"/>
      <c r="Y725" s="54"/>
      <c r="Z725" s="54"/>
      <c r="AA725" s="54"/>
      <c r="AB725" s="54"/>
      <c r="AC725" s="54"/>
      <c r="AD725" s="54"/>
      <c r="AE725" s="54"/>
      <c r="AF725" s="54"/>
      <c r="AG725" s="5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54"/>
      <c r="P726" s="54"/>
      <c r="Q726" s="54"/>
      <c r="R726" s="54"/>
      <c r="S726" s="54"/>
      <c r="T726" s="54"/>
      <c r="U726" s="54"/>
      <c r="V726" s="54"/>
      <c r="W726" s="54"/>
      <c r="X726" s="54"/>
      <c r="Y726" s="54"/>
      <c r="Z726" s="54"/>
      <c r="AA726" s="54"/>
      <c r="AB726" s="54"/>
      <c r="AC726" s="54"/>
      <c r="AD726" s="54"/>
      <c r="AE726" s="54"/>
      <c r="AF726" s="54"/>
      <c r="AG726" s="5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54"/>
      <c r="P727" s="54"/>
      <c r="Q727" s="54"/>
      <c r="R727" s="54"/>
      <c r="S727" s="54"/>
      <c r="T727" s="54"/>
      <c r="U727" s="54"/>
      <c r="V727" s="54"/>
      <c r="W727" s="54"/>
      <c r="X727" s="54"/>
      <c r="Y727" s="54"/>
      <c r="Z727" s="54"/>
      <c r="AA727" s="54"/>
      <c r="AB727" s="54"/>
      <c r="AC727" s="54"/>
      <c r="AD727" s="54"/>
      <c r="AE727" s="54"/>
      <c r="AF727" s="54"/>
      <c r="AG727" s="5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54"/>
      <c r="P728" s="54"/>
      <c r="Q728" s="54"/>
      <c r="R728" s="54"/>
      <c r="S728" s="54"/>
      <c r="T728" s="54"/>
      <c r="U728" s="54"/>
      <c r="V728" s="54"/>
      <c r="W728" s="54"/>
      <c r="X728" s="54"/>
      <c r="Y728" s="54"/>
      <c r="Z728" s="54"/>
      <c r="AA728" s="54"/>
      <c r="AB728" s="54"/>
      <c r="AC728" s="54"/>
      <c r="AD728" s="54"/>
      <c r="AE728" s="54"/>
      <c r="AF728" s="54"/>
      <c r="AG728" s="5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54"/>
      <c r="P729" s="54"/>
      <c r="Q729" s="54"/>
      <c r="R729" s="54"/>
      <c r="S729" s="54"/>
      <c r="T729" s="54"/>
      <c r="U729" s="54"/>
      <c r="V729" s="54"/>
      <c r="W729" s="54"/>
      <c r="X729" s="54"/>
      <c r="Y729" s="54"/>
      <c r="Z729" s="54"/>
      <c r="AA729" s="54"/>
      <c r="AB729" s="54"/>
      <c r="AC729" s="54"/>
      <c r="AD729" s="54"/>
      <c r="AE729" s="54"/>
      <c r="AF729" s="54"/>
      <c r="AG729" s="5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54"/>
      <c r="P730" s="54"/>
      <c r="Q730" s="54"/>
      <c r="R730" s="54"/>
      <c r="S730" s="54"/>
      <c r="T730" s="54"/>
      <c r="U730" s="54"/>
      <c r="V730" s="54"/>
      <c r="W730" s="54"/>
      <c r="X730" s="54"/>
      <c r="Y730" s="54"/>
      <c r="Z730" s="54"/>
      <c r="AA730" s="54"/>
      <c r="AB730" s="54"/>
      <c r="AC730" s="54"/>
      <c r="AD730" s="54"/>
      <c r="AE730" s="54"/>
      <c r="AF730" s="54"/>
      <c r="AG730" s="5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54"/>
      <c r="P731" s="54"/>
      <c r="Q731" s="54"/>
      <c r="R731" s="54"/>
      <c r="S731" s="54"/>
      <c r="T731" s="54"/>
      <c r="U731" s="54"/>
      <c r="V731" s="54"/>
      <c r="W731" s="54"/>
      <c r="X731" s="54"/>
      <c r="Y731" s="54"/>
      <c r="Z731" s="54"/>
      <c r="AA731" s="54"/>
      <c r="AB731" s="54"/>
      <c r="AC731" s="54"/>
      <c r="AD731" s="54"/>
      <c r="AE731" s="54"/>
      <c r="AF731" s="54"/>
      <c r="AG731" s="5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54"/>
      <c r="P732" s="54"/>
      <c r="Q732" s="54"/>
      <c r="R732" s="54"/>
      <c r="S732" s="54"/>
      <c r="T732" s="54"/>
      <c r="U732" s="54"/>
      <c r="V732" s="54"/>
      <c r="W732" s="54"/>
      <c r="X732" s="54"/>
      <c r="Y732" s="54"/>
      <c r="Z732" s="54"/>
      <c r="AA732" s="54"/>
      <c r="AB732" s="54"/>
      <c r="AC732" s="54"/>
      <c r="AD732" s="54"/>
      <c r="AE732" s="54"/>
      <c r="AF732" s="54"/>
      <c r="AG732" s="5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54"/>
      <c r="P733" s="54"/>
      <c r="Q733" s="54"/>
      <c r="R733" s="54"/>
      <c r="S733" s="54"/>
      <c r="T733" s="54"/>
      <c r="U733" s="54"/>
      <c r="V733" s="54"/>
      <c r="W733" s="54"/>
      <c r="X733" s="54"/>
      <c r="Y733" s="54"/>
      <c r="Z733" s="54"/>
      <c r="AA733" s="54"/>
      <c r="AB733" s="54"/>
      <c r="AC733" s="54"/>
      <c r="AD733" s="54"/>
      <c r="AE733" s="54"/>
      <c r="AF733" s="54"/>
      <c r="AG733" s="5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54"/>
      <c r="P734" s="54"/>
      <c r="Q734" s="54"/>
      <c r="R734" s="54"/>
      <c r="S734" s="54"/>
      <c r="T734" s="54"/>
      <c r="U734" s="54"/>
      <c r="V734" s="54"/>
      <c r="W734" s="54"/>
      <c r="X734" s="54"/>
      <c r="Y734" s="54"/>
      <c r="Z734" s="54"/>
      <c r="AA734" s="54"/>
      <c r="AB734" s="54"/>
      <c r="AC734" s="54"/>
      <c r="AD734" s="54"/>
      <c r="AE734" s="54"/>
      <c r="AF734" s="54"/>
      <c r="AG734" s="5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54"/>
      <c r="P735" s="54"/>
      <c r="Q735" s="54"/>
      <c r="R735" s="54"/>
      <c r="S735" s="54"/>
      <c r="T735" s="54"/>
      <c r="U735" s="54"/>
      <c r="V735" s="54"/>
      <c r="W735" s="54"/>
      <c r="X735" s="54"/>
      <c r="Y735" s="54"/>
      <c r="Z735" s="54"/>
      <c r="AA735" s="54"/>
      <c r="AB735" s="54"/>
      <c r="AC735" s="54"/>
      <c r="AD735" s="54"/>
      <c r="AE735" s="54"/>
      <c r="AF735" s="54"/>
      <c r="AG735" s="5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54"/>
      <c r="P736" s="54"/>
      <c r="Q736" s="54"/>
      <c r="R736" s="54"/>
      <c r="S736" s="54"/>
      <c r="T736" s="54"/>
      <c r="U736" s="54"/>
      <c r="V736" s="54"/>
      <c r="W736" s="54"/>
      <c r="X736" s="54"/>
      <c r="Y736" s="54"/>
      <c r="Z736" s="54"/>
      <c r="AA736" s="54"/>
      <c r="AB736" s="54"/>
      <c r="AC736" s="54"/>
      <c r="AD736" s="54"/>
      <c r="AE736" s="54"/>
      <c r="AF736" s="54"/>
      <c r="AG736" s="5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54"/>
      <c r="P737" s="54"/>
      <c r="Q737" s="54"/>
      <c r="R737" s="54"/>
      <c r="S737" s="54"/>
      <c r="T737" s="54"/>
      <c r="U737" s="54"/>
      <c r="V737" s="54"/>
      <c r="W737" s="54"/>
      <c r="X737" s="54"/>
      <c r="Y737" s="54"/>
      <c r="Z737" s="54"/>
      <c r="AA737" s="54"/>
      <c r="AB737" s="54"/>
      <c r="AC737" s="54"/>
      <c r="AD737" s="54"/>
      <c r="AE737" s="54"/>
      <c r="AF737" s="54"/>
      <c r="AG737" s="5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54"/>
      <c r="P738" s="54"/>
      <c r="Q738" s="54"/>
      <c r="R738" s="54"/>
      <c r="S738" s="54"/>
      <c r="T738" s="54"/>
      <c r="U738" s="54"/>
      <c r="V738" s="54"/>
      <c r="W738" s="54"/>
      <c r="X738" s="54"/>
      <c r="Y738" s="54"/>
      <c r="Z738" s="54"/>
      <c r="AA738" s="54"/>
      <c r="AB738" s="54"/>
      <c r="AC738" s="54"/>
      <c r="AD738" s="54"/>
      <c r="AE738" s="54"/>
      <c r="AF738" s="54"/>
      <c r="AG738" s="5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54"/>
      <c r="P739" s="54"/>
      <c r="Q739" s="54"/>
      <c r="R739" s="54"/>
      <c r="S739" s="54"/>
      <c r="T739" s="54"/>
      <c r="U739" s="54"/>
      <c r="V739" s="54"/>
      <c r="W739" s="54"/>
      <c r="X739" s="54"/>
      <c r="Y739" s="54"/>
      <c r="Z739" s="54"/>
      <c r="AA739" s="54"/>
      <c r="AB739" s="54"/>
      <c r="AC739" s="54"/>
      <c r="AD739" s="54"/>
      <c r="AE739" s="54"/>
      <c r="AF739" s="54"/>
      <c r="AG739" s="5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54"/>
      <c r="P740" s="54"/>
      <c r="Q740" s="54"/>
      <c r="R740" s="54"/>
      <c r="S740" s="54"/>
      <c r="T740" s="54"/>
      <c r="U740" s="54"/>
      <c r="V740" s="54"/>
      <c r="W740" s="54"/>
      <c r="X740" s="54"/>
      <c r="Y740" s="54"/>
      <c r="Z740" s="54"/>
      <c r="AA740" s="54"/>
      <c r="AB740" s="54"/>
      <c r="AC740" s="54"/>
      <c r="AD740" s="54"/>
      <c r="AE740" s="54"/>
      <c r="AF740" s="54"/>
      <c r="AG740" s="5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54"/>
      <c r="P741" s="54"/>
      <c r="Q741" s="54"/>
      <c r="R741" s="54"/>
      <c r="S741" s="54"/>
      <c r="T741" s="54"/>
      <c r="U741" s="54"/>
      <c r="V741" s="54"/>
      <c r="W741" s="54"/>
      <c r="X741" s="54"/>
      <c r="Y741" s="54"/>
      <c r="Z741" s="54"/>
      <c r="AA741" s="54"/>
      <c r="AB741" s="54"/>
      <c r="AC741" s="54"/>
      <c r="AD741" s="54"/>
      <c r="AE741" s="54"/>
      <c r="AF741" s="54"/>
      <c r="AG741" s="5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54"/>
      <c r="P742" s="54"/>
      <c r="Q742" s="54"/>
      <c r="R742" s="54"/>
      <c r="S742" s="54"/>
      <c r="T742" s="54"/>
      <c r="U742" s="54"/>
      <c r="V742" s="54"/>
      <c r="W742" s="54"/>
      <c r="X742" s="54"/>
      <c r="Y742" s="54"/>
      <c r="Z742" s="54"/>
      <c r="AA742" s="54"/>
      <c r="AB742" s="54"/>
      <c r="AC742" s="54"/>
      <c r="AD742" s="54"/>
      <c r="AE742" s="54"/>
      <c r="AF742" s="54"/>
      <c r="AG742" s="5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54"/>
      <c r="P743" s="54"/>
      <c r="Q743" s="54"/>
      <c r="R743" s="54"/>
      <c r="S743" s="54"/>
      <c r="T743" s="54"/>
      <c r="U743" s="54"/>
      <c r="V743" s="54"/>
      <c r="W743" s="54"/>
      <c r="X743" s="54"/>
      <c r="Y743" s="54"/>
      <c r="Z743" s="54"/>
      <c r="AA743" s="54"/>
      <c r="AB743" s="54"/>
      <c r="AC743" s="54"/>
      <c r="AD743" s="54"/>
      <c r="AE743" s="54"/>
      <c r="AF743" s="54"/>
      <c r="AG743" s="5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54"/>
      <c r="P744" s="54"/>
      <c r="Q744" s="54"/>
      <c r="R744" s="54"/>
      <c r="S744" s="54"/>
      <c r="T744" s="54"/>
      <c r="U744" s="54"/>
      <c r="V744" s="54"/>
      <c r="W744" s="54"/>
      <c r="X744" s="54"/>
      <c r="Y744" s="54"/>
      <c r="Z744" s="54"/>
      <c r="AA744" s="54"/>
      <c r="AB744" s="54"/>
      <c r="AC744" s="54"/>
      <c r="AD744" s="54"/>
      <c r="AE744" s="54"/>
      <c r="AF744" s="54"/>
      <c r="AG744" s="5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54"/>
      <c r="P745" s="54"/>
      <c r="Q745" s="54"/>
      <c r="R745" s="54"/>
      <c r="S745" s="54"/>
      <c r="T745" s="54"/>
      <c r="U745" s="54"/>
      <c r="V745" s="54"/>
      <c r="W745" s="54"/>
      <c r="X745" s="54"/>
      <c r="Y745" s="54"/>
      <c r="Z745" s="54"/>
      <c r="AA745" s="54"/>
      <c r="AB745" s="54"/>
      <c r="AC745" s="54"/>
      <c r="AD745" s="54"/>
      <c r="AE745" s="54"/>
      <c r="AF745" s="54"/>
      <c r="AG745" s="5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54"/>
      <c r="P746" s="54"/>
      <c r="Q746" s="54"/>
      <c r="R746" s="54"/>
      <c r="S746" s="54"/>
      <c r="T746" s="54"/>
      <c r="U746" s="54"/>
      <c r="V746" s="54"/>
      <c r="W746" s="54"/>
      <c r="X746" s="54"/>
      <c r="Y746" s="54"/>
      <c r="Z746" s="54"/>
      <c r="AA746" s="54"/>
      <c r="AB746" s="54"/>
      <c r="AC746" s="54"/>
      <c r="AD746" s="54"/>
      <c r="AE746" s="54"/>
      <c r="AF746" s="54"/>
      <c r="AG746" s="5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54"/>
      <c r="P747" s="54"/>
      <c r="Q747" s="54"/>
      <c r="R747" s="54"/>
      <c r="S747" s="54"/>
      <c r="T747" s="54"/>
      <c r="U747" s="54"/>
      <c r="V747" s="54"/>
      <c r="W747" s="54"/>
      <c r="X747" s="54"/>
      <c r="Y747" s="54"/>
      <c r="Z747" s="54"/>
      <c r="AA747" s="54"/>
      <c r="AB747" s="54"/>
      <c r="AC747" s="54"/>
      <c r="AD747" s="54"/>
      <c r="AE747" s="54"/>
      <c r="AF747" s="54"/>
      <c r="AG747" s="5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54"/>
      <c r="P748" s="54"/>
      <c r="Q748" s="54"/>
      <c r="R748" s="54"/>
      <c r="S748" s="54"/>
      <c r="T748" s="54"/>
      <c r="U748" s="54"/>
      <c r="V748" s="54"/>
      <c r="W748" s="54"/>
      <c r="X748" s="54"/>
      <c r="Y748" s="54"/>
      <c r="Z748" s="54"/>
      <c r="AA748" s="54"/>
      <c r="AB748" s="54"/>
      <c r="AC748" s="54"/>
      <c r="AD748" s="54"/>
      <c r="AE748" s="54"/>
      <c r="AF748" s="54"/>
      <c r="AG748" s="5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54"/>
      <c r="P749" s="54"/>
      <c r="Q749" s="54"/>
      <c r="R749" s="54"/>
      <c r="S749" s="54"/>
      <c r="T749" s="54"/>
      <c r="U749" s="54"/>
      <c r="V749" s="54"/>
      <c r="W749" s="54"/>
      <c r="X749" s="54"/>
      <c r="Y749" s="54"/>
      <c r="Z749" s="54"/>
      <c r="AA749" s="54"/>
      <c r="AB749" s="54"/>
      <c r="AC749" s="54"/>
      <c r="AD749" s="54"/>
      <c r="AE749" s="54"/>
      <c r="AF749" s="54"/>
      <c r="AG749" s="5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54"/>
      <c r="P750" s="54"/>
      <c r="Q750" s="54"/>
      <c r="R750" s="54"/>
      <c r="S750" s="54"/>
      <c r="T750" s="54"/>
      <c r="U750" s="54"/>
      <c r="V750" s="54"/>
      <c r="W750" s="54"/>
      <c r="X750" s="54"/>
      <c r="Y750" s="54"/>
      <c r="Z750" s="54"/>
      <c r="AA750" s="54"/>
      <c r="AB750" s="54"/>
      <c r="AC750" s="54"/>
      <c r="AD750" s="54"/>
      <c r="AE750" s="54"/>
      <c r="AF750" s="54"/>
      <c r="AG750" s="5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54"/>
      <c r="P751" s="54"/>
      <c r="Q751" s="54"/>
      <c r="R751" s="54"/>
      <c r="S751" s="54"/>
      <c r="T751" s="54"/>
      <c r="U751" s="54"/>
      <c r="V751" s="54"/>
      <c r="W751" s="54"/>
      <c r="X751" s="54"/>
      <c r="Y751" s="54"/>
      <c r="Z751" s="54"/>
      <c r="AA751" s="54"/>
      <c r="AB751" s="54"/>
      <c r="AC751" s="54"/>
      <c r="AD751" s="54"/>
      <c r="AE751" s="54"/>
      <c r="AF751" s="54"/>
      <c r="AG751" s="5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54"/>
      <c r="P752" s="54"/>
      <c r="Q752" s="54"/>
      <c r="R752" s="54"/>
      <c r="S752" s="54"/>
      <c r="T752" s="54"/>
      <c r="U752" s="54"/>
      <c r="V752" s="54"/>
      <c r="W752" s="54"/>
      <c r="X752" s="54"/>
      <c r="Y752" s="54"/>
      <c r="Z752" s="54"/>
      <c r="AA752" s="54"/>
      <c r="AB752" s="54"/>
      <c r="AC752" s="54"/>
      <c r="AD752" s="54"/>
      <c r="AE752" s="54"/>
      <c r="AF752" s="54"/>
      <c r="AG752" s="5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54"/>
      <c r="P753" s="54"/>
      <c r="Q753" s="54"/>
      <c r="R753" s="54"/>
      <c r="S753" s="54"/>
      <c r="T753" s="54"/>
      <c r="U753" s="54"/>
      <c r="V753" s="54"/>
      <c r="W753" s="54"/>
      <c r="X753" s="54"/>
      <c r="Y753" s="54"/>
      <c r="Z753" s="54"/>
      <c r="AA753" s="54"/>
      <c r="AB753" s="54"/>
      <c r="AC753" s="54"/>
      <c r="AD753" s="54"/>
      <c r="AE753" s="54"/>
      <c r="AF753" s="54"/>
      <c r="AG753" s="5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54"/>
      <c r="P754" s="54"/>
      <c r="Q754" s="54"/>
      <c r="R754" s="54"/>
      <c r="S754" s="54"/>
      <c r="T754" s="54"/>
      <c r="U754" s="54"/>
      <c r="V754" s="54"/>
      <c r="W754" s="54"/>
      <c r="X754" s="54"/>
      <c r="Y754" s="54"/>
      <c r="Z754" s="54"/>
      <c r="AA754" s="54"/>
      <c r="AB754" s="54"/>
      <c r="AC754" s="54"/>
      <c r="AD754" s="54"/>
      <c r="AE754" s="54"/>
      <c r="AF754" s="54"/>
      <c r="AG754" s="5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54"/>
      <c r="P755" s="54"/>
      <c r="Q755" s="54"/>
      <c r="R755" s="54"/>
      <c r="S755" s="54"/>
      <c r="T755" s="54"/>
      <c r="U755" s="54"/>
      <c r="V755" s="54"/>
      <c r="W755" s="54"/>
      <c r="X755" s="54"/>
      <c r="Y755" s="54"/>
      <c r="Z755" s="54"/>
      <c r="AA755" s="54"/>
      <c r="AB755" s="54"/>
      <c r="AC755" s="54"/>
      <c r="AD755" s="54"/>
      <c r="AE755" s="54"/>
      <c r="AF755" s="54"/>
      <c r="AG755" s="5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54"/>
      <c r="P756" s="54"/>
      <c r="Q756" s="54"/>
      <c r="R756" s="54"/>
      <c r="S756" s="54"/>
      <c r="T756" s="54"/>
      <c r="U756" s="54"/>
      <c r="V756" s="54"/>
      <c r="W756" s="54"/>
      <c r="X756" s="54"/>
      <c r="Y756" s="54"/>
      <c r="Z756" s="54"/>
      <c r="AA756" s="54"/>
      <c r="AB756" s="54"/>
      <c r="AC756" s="54"/>
      <c r="AD756" s="54"/>
      <c r="AE756" s="54"/>
      <c r="AF756" s="54"/>
      <c r="AG756" s="5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54"/>
      <c r="P757" s="54"/>
      <c r="Q757" s="54"/>
      <c r="R757" s="54"/>
      <c r="S757" s="54"/>
      <c r="T757" s="54"/>
      <c r="U757" s="54"/>
      <c r="V757" s="54"/>
      <c r="W757" s="54"/>
      <c r="X757" s="54"/>
      <c r="Y757" s="54"/>
      <c r="Z757" s="54"/>
      <c r="AA757" s="54"/>
      <c r="AB757" s="54"/>
      <c r="AC757" s="54"/>
      <c r="AD757" s="54"/>
      <c r="AE757" s="54"/>
      <c r="AF757" s="54"/>
      <c r="AG757" s="5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54"/>
      <c r="P758" s="54"/>
      <c r="Q758" s="54"/>
      <c r="R758" s="54"/>
      <c r="S758" s="54"/>
      <c r="T758" s="54"/>
      <c r="U758" s="54"/>
      <c r="V758" s="54"/>
      <c r="W758" s="54"/>
      <c r="X758" s="54"/>
      <c r="Y758" s="54"/>
      <c r="Z758" s="54"/>
      <c r="AA758" s="54"/>
      <c r="AB758" s="54"/>
      <c r="AC758" s="54"/>
      <c r="AD758" s="54"/>
      <c r="AE758" s="54"/>
      <c r="AF758" s="54"/>
      <c r="AG758" s="5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54"/>
      <c r="P759" s="54"/>
      <c r="Q759" s="54"/>
      <c r="R759" s="54"/>
      <c r="S759" s="54"/>
      <c r="T759" s="54"/>
      <c r="U759" s="54"/>
      <c r="V759" s="54"/>
      <c r="W759" s="54"/>
      <c r="X759" s="54"/>
      <c r="Y759" s="54"/>
      <c r="Z759" s="54"/>
      <c r="AA759" s="54"/>
      <c r="AB759" s="54"/>
      <c r="AC759" s="54"/>
      <c r="AD759" s="54"/>
      <c r="AE759" s="54"/>
      <c r="AF759" s="54"/>
      <c r="AG759" s="5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54"/>
      <c r="P760" s="54"/>
      <c r="Q760" s="54"/>
      <c r="R760" s="54"/>
      <c r="S760" s="54"/>
      <c r="T760" s="54"/>
      <c r="U760" s="54"/>
      <c r="V760" s="54"/>
      <c r="W760" s="54"/>
      <c r="X760" s="54"/>
      <c r="Y760" s="54"/>
      <c r="Z760" s="54"/>
      <c r="AA760" s="54"/>
      <c r="AB760" s="54"/>
      <c r="AC760" s="54"/>
      <c r="AD760" s="54"/>
      <c r="AE760" s="54"/>
      <c r="AF760" s="54"/>
      <c r="AG760" s="5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54"/>
      <c r="P761" s="54"/>
      <c r="Q761" s="54"/>
      <c r="R761" s="54"/>
      <c r="S761" s="54"/>
      <c r="T761" s="54"/>
      <c r="U761" s="54"/>
      <c r="V761" s="54"/>
      <c r="W761" s="54"/>
      <c r="X761" s="54"/>
      <c r="Y761" s="54"/>
      <c r="Z761" s="54"/>
      <c r="AA761" s="54"/>
      <c r="AB761" s="54"/>
      <c r="AC761" s="54"/>
      <c r="AD761" s="54"/>
      <c r="AE761" s="54"/>
      <c r="AF761" s="54"/>
      <c r="AG761" s="5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54"/>
      <c r="P762" s="54"/>
      <c r="Q762" s="54"/>
      <c r="R762" s="54"/>
      <c r="S762" s="54"/>
      <c r="T762" s="54"/>
      <c r="U762" s="54"/>
      <c r="V762" s="54"/>
      <c r="W762" s="54"/>
      <c r="X762" s="54"/>
      <c r="Y762" s="54"/>
      <c r="Z762" s="54"/>
      <c r="AA762" s="54"/>
      <c r="AB762" s="54"/>
      <c r="AC762" s="54"/>
      <c r="AD762" s="54"/>
      <c r="AE762" s="54"/>
      <c r="AF762" s="54"/>
      <c r="AG762" s="5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54"/>
      <c r="P763" s="54"/>
      <c r="Q763" s="54"/>
      <c r="R763" s="54"/>
      <c r="S763" s="54"/>
      <c r="T763" s="54"/>
      <c r="U763" s="54"/>
      <c r="V763" s="54"/>
      <c r="W763" s="54"/>
      <c r="X763" s="54"/>
      <c r="Y763" s="54"/>
      <c r="Z763" s="54"/>
      <c r="AA763" s="54"/>
      <c r="AB763" s="54"/>
      <c r="AC763" s="54"/>
      <c r="AD763" s="54"/>
      <c r="AE763" s="54"/>
      <c r="AF763" s="54"/>
      <c r="AG763" s="5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54"/>
      <c r="P764" s="54"/>
      <c r="Q764" s="54"/>
      <c r="R764" s="54"/>
      <c r="S764" s="54"/>
      <c r="T764" s="54"/>
      <c r="U764" s="54"/>
      <c r="V764" s="54"/>
      <c r="W764" s="54"/>
      <c r="X764" s="54"/>
      <c r="Y764" s="54"/>
      <c r="Z764" s="54"/>
      <c r="AA764" s="54"/>
      <c r="AB764" s="54"/>
      <c r="AC764" s="54"/>
      <c r="AD764" s="54"/>
      <c r="AE764" s="54"/>
      <c r="AF764" s="54"/>
      <c r="AG764" s="5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54"/>
      <c r="P765" s="54"/>
      <c r="Q765" s="54"/>
      <c r="R765" s="54"/>
      <c r="S765" s="54"/>
      <c r="T765" s="54"/>
      <c r="U765" s="54"/>
      <c r="V765" s="54"/>
      <c r="W765" s="54"/>
      <c r="X765" s="54"/>
      <c r="Y765" s="54"/>
      <c r="Z765" s="54"/>
      <c r="AA765" s="54"/>
      <c r="AB765" s="54"/>
      <c r="AC765" s="54"/>
      <c r="AD765" s="54"/>
      <c r="AE765" s="54"/>
      <c r="AF765" s="54"/>
      <c r="AG765" s="5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54"/>
      <c r="P766" s="54"/>
      <c r="Q766" s="54"/>
      <c r="R766" s="54"/>
      <c r="S766" s="54"/>
      <c r="T766" s="54"/>
      <c r="U766" s="54"/>
      <c r="V766" s="54"/>
      <c r="W766" s="54"/>
      <c r="X766" s="54"/>
      <c r="Y766" s="54"/>
      <c r="Z766" s="54"/>
      <c r="AA766" s="54"/>
      <c r="AB766" s="54"/>
      <c r="AC766" s="54"/>
      <c r="AD766" s="54"/>
      <c r="AE766" s="54"/>
      <c r="AF766" s="54"/>
      <c r="AG766" s="5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54"/>
      <c r="P767" s="54"/>
      <c r="Q767" s="54"/>
      <c r="R767" s="54"/>
      <c r="S767" s="54"/>
      <c r="T767" s="54"/>
      <c r="U767" s="54"/>
      <c r="V767" s="54"/>
      <c r="W767" s="54"/>
      <c r="X767" s="54"/>
      <c r="Y767" s="54"/>
      <c r="Z767" s="54"/>
      <c r="AA767" s="54"/>
      <c r="AB767" s="54"/>
      <c r="AC767" s="54"/>
      <c r="AD767" s="54"/>
      <c r="AE767" s="54"/>
      <c r="AF767" s="54"/>
      <c r="AG767" s="5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54"/>
      <c r="P768" s="54"/>
      <c r="Q768" s="54"/>
      <c r="R768" s="54"/>
      <c r="S768" s="54"/>
      <c r="T768" s="54"/>
      <c r="U768" s="54"/>
      <c r="V768" s="54"/>
      <c r="W768" s="54"/>
      <c r="X768" s="54"/>
      <c r="Y768" s="54"/>
      <c r="Z768" s="54"/>
      <c r="AA768" s="54"/>
      <c r="AB768" s="54"/>
      <c r="AC768" s="54"/>
      <c r="AD768" s="54"/>
      <c r="AE768" s="54"/>
      <c r="AF768" s="54"/>
      <c r="AG768" s="5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54"/>
      <c r="P769" s="54"/>
      <c r="Q769" s="54"/>
      <c r="R769" s="54"/>
      <c r="S769" s="54"/>
      <c r="T769" s="54"/>
      <c r="U769" s="54"/>
      <c r="V769" s="54"/>
      <c r="W769" s="54"/>
      <c r="X769" s="54"/>
      <c r="Y769" s="54"/>
      <c r="Z769" s="54"/>
      <c r="AA769" s="54"/>
      <c r="AB769" s="54"/>
      <c r="AC769" s="54"/>
      <c r="AD769" s="54"/>
      <c r="AE769" s="54"/>
      <c r="AF769" s="54"/>
      <c r="AG769" s="5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54"/>
      <c r="P770" s="54"/>
      <c r="Q770" s="54"/>
      <c r="R770" s="54"/>
      <c r="S770" s="54"/>
      <c r="T770" s="54"/>
      <c r="U770" s="54"/>
      <c r="V770" s="54"/>
      <c r="W770" s="54"/>
      <c r="X770" s="54"/>
      <c r="Y770" s="54"/>
      <c r="Z770" s="54"/>
      <c r="AA770" s="54"/>
      <c r="AB770" s="54"/>
      <c r="AC770" s="54"/>
      <c r="AD770" s="54"/>
      <c r="AE770" s="54"/>
      <c r="AF770" s="54"/>
      <c r="AG770" s="5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54"/>
      <c r="P771" s="54"/>
      <c r="Q771" s="54"/>
      <c r="R771" s="54"/>
      <c r="S771" s="54"/>
      <c r="T771" s="54"/>
      <c r="U771" s="54"/>
      <c r="V771" s="54"/>
      <c r="W771" s="54"/>
      <c r="X771" s="54"/>
      <c r="Y771" s="54"/>
      <c r="Z771" s="54"/>
      <c r="AA771" s="54"/>
      <c r="AB771" s="54"/>
      <c r="AC771" s="54"/>
      <c r="AD771" s="54"/>
      <c r="AE771" s="54"/>
      <c r="AF771" s="54"/>
      <c r="AG771" s="5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54"/>
      <c r="P772" s="54"/>
      <c r="Q772" s="54"/>
      <c r="R772" s="54"/>
      <c r="S772" s="54"/>
      <c r="T772" s="54"/>
      <c r="U772" s="54"/>
      <c r="V772" s="54"/>
      <c r="W772" s="54"/>
      <c r="X772" s="54"/>
      <c r="Y772" s="54"/>
      <c r="Z772" s="54"/>
      <c r="AA772" s="54"/>
      <c r="AB772" s="54"/>
      <c r="AC772" s="54"/>
      <c r="AD772" s="54"/>
      <c r="AE772" s="54"/>
      <c r="AF772" s="54"/>
      <c r="AG772" s="5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54"/>
      <c r="P773" s="54"/>
      <c r="Q773" s="54"/>
      <c r="R773" s="54"/>
      <c r="S773" s="54"/>
      <c r="T773" s="54"/>
      <c r="U773" s="54"/>
      <c r="V773" s="54"/>
      <c r="W773" s="54"/>
      <c r="X773" s="54"/>
      <c r="Y773" s="54"/>
      <c r="Z773" s="54"/>
      <c r="AA773" s="54"/>
      <c r="AB773" s="54"/>
      <c r="AC773" s="54"/>
      <c r="AD773" s="54"/>
      <c r="AE773" s="54"/>
      <c r="AF773" s="54"/>
      <c r="AG773" s="5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54"/>
      <c r="P774" s="54"/>
      <c r="Q774" s="54"/>
      <c r="R774" s="54"/>
      <c r="S774" s="54"/>
      <c r="T774" s="54"/>
      <c r="U774" s="54"/>
      <c r="V774" s="54"/>
      <c r="W774" s="54"/>
      <c r="X774" s="54"/>
      <c r="Y774" s="54"/>
      <c r="Z774" s="54"/>
      <c r="AA774" s="54"/>
      <c r="AB774" s="54"/>
      <c r="AC774" s="54"/>
      <c r="AD774" s="54"/>
      <c r="AE774" s="54"/>
      <c r="AF774" s="54"/>
      <c r="AG774" s="5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54"/>
      <c r="P775" s="54"/>
      <c r="Q775" s="54"/>
      <c r="R775" s="54"/>
      <c r="S775" s="54"/>
      <c r="T775" s="54"/>
      <c r="U775" s="54"/>
      <c r="V775" s="54"/>
      <c r="W775" s="54"/>
      <c r="X775" s="54"/>
      <c r="Y775" s="54"/>
      <c r="Z775" s="54"/>
      <c r="AA775" s="54"/>
      <c r="AB775" s="54"/>
      <c r="AC775" s="54"/>
      <c r="AD775" s="54"/>
      <c r="AE775" s="54"/>
      <c r="AF775" s="54"/>
      <c r="AG775" s="5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54"/>
      <c r="P776" s="54"/>
      <c r="Q776" s="54"/>
      <c r="R776" s="54"/>
      <c r="S776" s="54"/>
      <c r="T776" s="54"/>
      <c r="U776" s="54"/>
      <c r="V776" s="54"/>
      <c r="W776" s="54"/>
      <c r="X776" s="54"/>
      <c r="Y776" s="54"/>
      <c r="Z776" s="54"/>
      <c r="AA776" s="54"/>
      <c r="AB776" s="54"/>
      <c r="AC776" s="54"/>
      <c r="AD776" s="54"/>
      <c r="AE776" s="54"/>
      <c r="AF776" s="54"/>
      <c r="AG776" s="5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54"/>
      <c r="P777" s="54"/>
      <c r="Q777" s="54"/>
      <c r="R777" s="54"/>
      <c r="S777" s="54"/>
      <c r="T777" s="54"/>
      <c r="U777" s="54"/>
      <c r="V777" s="54"/>
      <c r="W777" s="54"/>
      <c r="X777" s="54"/>
      <c r="Y777" s="54"/>
      <c r="Z777" s="54"/>
      <c r="AA777" s="54"/>
      <c r="AB777" s="54"/>
      <c r="AC777" s="54"/>
      <c r="AD777" s="54"/>
      <c r="AE777" s="54"/>
      <c r="AF777" s="54"/>
      <c r="AG777" s="5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54"/>
      <c r="P778" s="54"/>
      <c r="Q778" s="54"/>
      <c r="R778" s="54"/>
      <c r="S778" s="54"/>
      <c r="T778" s="54"/>
      <c r="U778" s="54"/>
      <c r="V778" s="54"/>
      <c r="W778" s="54"/>
      <c r="X778" s="54"/>
      <c r="Y778" s="54"/>
      <c r="Z778" s="54"/>
      <c r="AA778" s="54"/>
      <c r="AB778" s="54"/>
      <c r="AC778" s="54"/>
      <c r="AD778" s="54"/>
      <c r="AE778" s="54"/>
      <c r="AF778" s="54"/>
      <c r="AG778" s="5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54"/>
      <c r="P779" s="54"/>
      <c r="Q779" s="54"/>
      <c r="R779" s="54"/>
      <c r="S779" s="54"/>
      <c r="T779" s="54"/>
      <c r="U779" s="54"/>
      <c r="V779" s="54"/>
      <c r="W779" s="54"/>
      <c r="X779" s="54"/>
      <c r="Y779" s="54"/>
      <c r="Z779" s="54"/>
      <c r="AA779" s="54"/>
      <c r="AB779" s="54"/>
      <c r="AC779" s="54"/>
      <c r="AD779" s="54"/>
      <c r="AE779" s="54"/>
      <c r="AF779" s="54"/>
      <c r="AG779" s="5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54"/>
      <c r="P780" s="54"/>
      <c r="Q780" s="54"/>
      <c r="R780" s="54"/>
      <c r="S780" s="54"/>
      <c r="T780" s="54"/>
      <c r="U780" s="54"/>
      <c r="V780" s="54"/>
      <c r="W780" s="54"/>
      <c r="X780" s="54"/>
      <c r="Y780" s="54"/>
      <c r="Z780" s="54"/>
      <c r="AA780" s="54"/>
      <c r="AB780" s="54"/>
      <c r="AC780" s="54"/>
      <c r="AD780" s="54"/>
      <c r="AE780" s="54"/>
      <c r="AF780" s="54"/>
      <c r="AG780" s="5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54"/>
      <c r="P781" s="54"/>
      <c r="Q781" s="54"/>
      <c r="R781" s="54"/>
      <c r="S781" s="54"/>
      <c r="T781" s="54"/>
      <c r="U781" s="54"/>
      <c r="V781" s="54"/>
      <c r="W781" s="54"/>
      <c r="X781" s="54"/>
      <c r="Y781" s="54"/>
      <c r="Z781" s="54"/>
      <c r="AA781" s="54"/>
      <c r="AB781" s="54"/>
      <c r="AC781" s="54"/>
      <c r="AD781" s="54"/>
      <c r="AE781" s="54"/>
      <c r="AF781" s="54"/>
      <c r="AG781" s="5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54"/>
      <c r="P782" s="54"/>
      <c r="Q782" s="54"/>
      <c r="R782" s="54"/>
      <c r="S782" s="54"/>
      <c r="T782" s="54"/>
      <c r="U782" s="54"/>
      <c r="V782" s="54"/>
      <c r="W782" s="54"/>
      <c r="X782" s="54"/>
      <c r="Y782" s="54"/>
      <c r="Z782" s="54"/>
      <c r="AA782" s="54"/>
      <c r="AB782" s="54"/>
      <c r="AC782" s="54"/>
      <c r="AD782" s="54"/>
      <c r="AE782" s="54"/>
      <c r="AF782" s="54"/>
      <c r="AG782" s="5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54"/>
      <c r="P783" s="54"/>
      <c r="Q783" s="54"/>
      <c r="R783" s="54"/>
      <c r="S783" s="54"/>
      <c r="T783" s="54"/>
      <c r="U783" s="54"/>
      <c r="V783" s="54"/>
      <c r="W783" s="54"/>
      <c r="X783" s="54"/>
      <c r="Y783" s="54"/>
      <c r="Z783" s="54"/>
      <c r="AA783" s="54"/>
      <c r="AB783" s="54"/>
      <c r="AC783" s="54"/>
      <c r="AD783" s="54"/>
      <c r="AE783" s="54"/>
      <c r="AF783" s="54"/>
      <c r="AG783" s="5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54"/>
      <c r="P784" s="54"/>
      <c r="Q784" s="54"/>
      <c r="R784" s="54"/>
      <c r="S784" s="54"/>
      <c r="T784" s="54"/>
      <c r="U784" s="54"/>
      <c r="V784" s="54"/>
      <c r="W784" s="54"/>
      <c r="X784" s="54"/>
      <c r="Y784" s="54"/>
      <c r="Z784" s="54"/>
      <c r="AA784" s="54"/>
      <c r="AB784" s="54"/>
      <c r="AC784" s="54"/>
      <c r="AD784" s="54"/>
      <c r="AE784" s="54"/>
      <c r="AF784" s="54"/>
      <c r="AG784" s="5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54"/>
      <c r="P785" s="54"/>
      <c r="Q785" s="54"/>
      <c r="R785" s="54"/>
      <c r="S785" s="54"/>
      <c r="T785" s="54"/>
      <c r="U785" s="54"/>
      <c r="V785" s="54"/>
      <c r="W785" s="54"/>
      <c r="X785" s="54"/>
      <c r="Y785" s="54"/>
      <c r="Z785" s="54"/>
      <c r="AA785" s="54"/>
      <c r="AB785" s="54"/>
      <c r="AC785" s="54"/>
      <c r="AD785" s="54"/>
      <c r="AE785" s="54"/>
      <c r="AF785" s="54"/>
      <c r="AG785" s="5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54"/>
      <c r="P786" s="54"/>
      <c r="Q786" s="54"/>
      <c r="R786" s="54"/>
      <c r="S786" s="54"/>
      <c r="T786" s="54"/>
      <c r="U786" s="54"/>
      <c r="V786" s="54"/>
      <c r="W786" s="54"/>
      <c r="X786" s="54"/>
      <c r="Y786" s="54"/>
      <c r="Z786" s="54"/>
      <c r="AA786" s="54"/>
      <c r="AB786" s="54"/>
      <c r="AC786" s="54"/>
      <c r="AD786" s="54"/>
      <c r="AE786" s="54"/>
      <c r="AF786" s="54"/>
      <c r="AG786" s="5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54"/>
      <c r="P787" s="54"/>
      <c r="Q787" s="54"/>
      <c r="R787" s="54"/>
      <c r="S787" s="54"/>
      <c r="T787" s="54"/>
      <c r="U787" s="54"/>
      <c r="V787" s="54"/>
      <c r="W787" s="54"/>
      <c r="X787" s="54"/>
      <c r="Y787" s="54"/>
      <c r="Z787" s="54"/>
      <c r="AA787" s="54"/>
      <c r="AB787" s="54"/>
      <c r="AC787" s="54"/>
      <c r="AD787" s="54"/>
      <c r="AE787" s="54"/>
      <c r="AF787" s="54"/>
      <c r="AG787" s="5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54"/>
      <c r="P788" s="54"/>
      <c r="Q788" s="54"/>
      <c r="R788" s="54"/>
      <c r="S788" s="54"/>
      <c r="T788" s="54"/>
      <c r="U788" s="54"/>
      <c r="V788" s="54"/>
      <c r="W788" s="54"/>
      <c r="X788" s="54"/>
      <c r="Y788" s="54"/>
      <c r="Z788" s="54"/>
      <c r="AA788" s="54"/>
      <c r="AB788" s="54"/>
      <c r="AC788" s="54"/>
      <c r="AD788" s="54"/>
      <c r="AE788" s="54"/>
      <c r="AF788" s="54"/>
      <c r="AG788" s="5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54"/>
      <c r="P789" s="54"/>
      <c r="Q789" s="54"/>
      <c r="R789" s="54"/>
      <c r="S789" s="54"/>
      <c r="T789" s="54"/>
      <c r="U789" s="54"/>
      <c r="V789" s="54"/>
      <c r="W789" s="54"/>
      <c r="X789" s="54"/>
      <c r="Y789" s="54"/>
      <c r="Z789" s="54"/>
      <c r="AA789" s="54"/>
      <c r="AB789" s="54"/>
      <c r="AC789" s="54"/>
      <c r="AD789" s="54"/>
      <c r="AE789" s="54"/>
      <c r="AF789" s="54"/>
      <c r="AG789" s="5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54"/>
      <c r="P790" s="54"/>
      <c r="Q790" s="54"/>
      <c r="R790" s="54"/>
      <c r="S790" s="54"/>
      <c r="T790" s="54"/>
      <c r="U790" s="54"/>
      <c r="V790" s="54"/>
      <c r="W790" s="54"/>
      <c r="X790" s="54"/>
      <c r="Y790" s="54"/>
      <c r="Z790" s="54"/>
      <c r="AA790" s="54"/>
      <c r="AB790" s="54"/>
      <c r="AC790" s="54"/>
      <c r="AD790" s="54"/>
      <c r="AE790" s="54"/>
      <c r="AF790" s="54"/>
      <c r="AG790" s="5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54"/>
      <c r="P791" s="54"/>
      <c r="Q791" s="54"/>
      <c r="R791" s="54"/>
      <c r="S791" s="54"/>
      <c r="T791" s="54"/>
      <c r="U791" s="54"/>
      <c r="V791" s="54"/>
      <c r="W791" s="54"/>
      <c r="X791" s="54"/>
      <c r="Y791" s="54"/>
      <c r="Z791" s="54"/>
      <c r="AA791" s="54"/>
      <c r="AB791" s="54"/>
      <c r="AC791" s="54"/>
      <c r="AD791" s="54"/>
      <c r="AE791" s="54"/>
      <c r="AF791" s="54"/>
      <c r="AG791" s="5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54"/>
      <c r="P792" s="54"/>
      <c r="Q792" s="54"/>
      <c r="R792" s="54"/>
      <c r="S792" s="54"/>
      <c r="T792" s="54"/>
      <c r="U792" s="54"/>
      <c r="V792" s="54"/>
      <c r="W792" s="54"/>
      <c r="X792" s="54"/>
      <c r="Y792" s="54"/>
      <c r="Z792" s="54"/>
      <c r="AA792" s="54"/>
      <c r="AB792" s="54"/>
      <c r="AC792" s="54"/>
      <c r="AD792" s="54"/>
      <c r="AE792" s="54"/>
      <c r="AF792" s="54"/>
      <c r="AG792" s="5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54"/>
      <c r="P793" s="54"/>
      <c r="Q793" s="54"/>
      <c r="R793" s="54"/>
      <c r="S793" s="54"/>
      <c r="T793" s="54"/>
      <c r="U793" s="54"/>
      <c r="V793" s="54"/>
      <c r="W793" s="54"/>
      <c r="X793" s="54"/>
      <c r="Y793" s="54"/>
      <c r="Z793" s="54"/>
      <c r="AA793" s="54"/>
      <c r="AB793" s="54"/>
      <c r="AC793" s="54"/>
      <c r="AD793" s="54"/>
      <c r="AE793" s="54"/>
      <c r="AF793" s="54"/>
      <c r="AG793" s="5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54"/>
      <c r="P794" s="54"/>
      <c r="Q794" s="54"/>
      <c r="R794" s="54"/>
      <c r="S794" s="54"/>
      <c r="T794" s="54"/>
      <c r="U794" s="54"/>
      <c r="V794" s="54"/>
      <c r="W794" s="54"/>
      <c r="X794" s="54"/>
      <c r="Y794" s="54"/>
      <c r="Z794" s="54"/>
      <c r="AA794" s="54"/>
      <c r="AB794" s="54"/>
      <c r="AC794" s="54"/>
      <c r="AD794" s="54"/>
      <c r="AE794" s="54"/>
      <c r="AF794" s="54"/>
      <c r="AG794" s="5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54"/>
      <c r="P795" s="54"/>
      <c r="Q795" s="54"/>
      <c r="R795" s="54"/>
      <c r="S795" s="54"/>
      <c r="T795" s="54"/>
      <c r="U795" s="54"/>
      <c r="V795" s="54"/>
      <c r="W795" s="54"/>
      <c r="X795" s="54"/>
      <c r="Y795" s="54"/>
      <c r="Z795" s="54"/>
      <c r="AA795" s="54"/>
      <c r="AB795" s="54"/>
      <c r="AC795" s="54"/>
      <c r="AD795" s="54"/>
      <c r="AE795" s="54"/>
      <c r="AF795" s="54"/>
      <c r="AG795" s="5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54"/>
      <c r="P796" s="54"/>
      <c r="Q796" s="54"/>
      <c r="R796" s="54"/>
      <c r="S796" s="54"/>
      <c r="T796" s="54"/>
      <c r="U796" s="54"/>
      <c r="V796" s="54"/>
      <c r="W796" s="54"/>
      <c r="X796" s="54"/>
      <c r="Y796" s="54"/>
      <c r="Z796" s="54"/>
      <c r="AA796" s="54"/>
      <c r="AB796" s="54"/>
      <c r="AC796" s="54"/>
      <c r="AD796" s="54"/>
      <c r="AE796" s="54"/>
      <c r="AF796" s="54"/>
      <c r="AG796" s="5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54"/>
      <c r="P797" s="54"/>
      <c r="Q797" s="54"/>
      <c r="R797" s="54"/>
      <c r="S797" s="54"/>
      <c r="T797" s="54"/>
      <c r="U797" s="54"/>
      <c r="V797" s="54"/>
      <c r="W797" s="54"/>
      <c r="X797" s="54"/>
      <c r="Y797" s="54"/>
      <c r="Z797" s="54"/>
      <c r="AA797" s="54"/>
      <c r="AB797" s="54"/>
      <c r="AC797" s="54"/>
      <c r="AD797" s="54"/>
      <c r="AE797" s="54"/>
      <c r="AF797" s="54"/>
      <c r="AG797" s="5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54"/>
      <c r="P798" s="54"/>
      <c r="Q798" s="54"/>
      <c r="R798" s="54"/>
      <c r="S798" s="54"/>
      <c r="T798" s="54"/>
      <c r="U798" s="54"/>
      <c r="V798" s="54"/>
      <c r="W798" s="54"/>
      <c r="X798" s="54"/>
      <c r="Y798" s="54"/>
      <c r="Z798" s="54"/>
      <c r="AA798" s="54"/>
      <c r="AB798" s="54"/>
      <c r="AC798" s="54"/>
      <c r="AD798" s="54"/>
      <c r="AE798" s="54"/>
      <c r="AF798" s="54"/>
      <c r="AG798" s="5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54"/>
      <c r="P799" s="54"/>
      <c r="Q799" s="54"/>
      <c r="R799" s="54"/>
      <c r="S799" s="54"/>
      <c r="T799" s="54"/>
      <c r="U799" s="54"/>
      <c r="V799" s="54"/>
      <c r="W799" s="54"/>
      <c r="X799" s="54"/>
      <c r="Y799" s="54"/>
      <c r="Z799" s="54"/>
      <c r="AA799" s="54"/>
      <c r="AB799" s="54"/>
      <c r="AC799" s="54"/>
      <c r="AD799" s="54"/>
      <c r="AE799" s="54"/>
      <c r="AF799" s="54"/>
      <c r="AG799" s="5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54"/>
      <c r="P800" s="54"/>
      <c r="Q800" s="54"/>
      <c r="R800" s="54"/>
      <c r="S800" s="54"/>
      <c r="T800" s="54"/>
      <c r="U800" s="54"/>
      <c r="V800" s="54"/>
      <c r="W800" s="54"/>
      <c r="X800" s="54"/>
      <c r="Y800" s="54"/>
      <c r="Z800" s="54"/>
      <c r="AA800" s="54"/>
      <c r="AB800" s="54"/>
      <c r="AC800" s="54"/>
      <c r="AD800" s="54"/>
      <c r="AE800" s="54"/>
      <c r="AF800" s="54"/>
      <c r="AG800" s="5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54"/>
      <c r="P801" s="54"/>
      <c r="Q801" s="54"/>
      <c r="R801" s="54"/>
      <c r="S801" s="54"/>
      <c r="T801" s="54"/>
      <c r="U801" s="54"/>
      <c r="V801" s="54"/>
      <c r="W801" s="54"/>
      <c r="X801" s="54"/>
      <c r="Y801" s="54"/>
      <c r="Z801" s="54"/>
      <c r="AA801" s="54"/>
      <c r="AB801" s="54"/>
      <c r="AC801" s="54"/>
      <c r="AD801" s="54"/>
      <c r="AE801" s="54"/>
      <c r="AF801" s="54"/>
      <c r="AG801" s="5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54"/>
      <c r="P802" s="54"/>
      <c r="Q802" s="54"/>
      <c r="R802" s="54"/>
      <c r="S802" s="54"/>
      <c r="T802" s="54"/>
      <c r="U802" s="54"/>
      <c r="V802" s="54"/>
      <c r="W802" s="54"/>
      <c r="X802" s="54"/>
      <c r="Y802" s="54"/>
      <c r="Z802" s="54"/>
      <c r="AA802" s="54"/>
      <c r="AB802" s="54"/>
      <c r="AC802" s="54"/>
      <c r="AD802" s="54"/>
      <c r="AE802" s="54"/>
      <c r="AF802" s="54"/>
      <c r="AG802" s="5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54"/>
      <c r="P803" s="54"/>
      <c r="Q803" s="54"/>
      <c r="R803" s="54"/>
      <c r="S803" s="54"/>
      <c r="T803" s="54"/>
      <c r="U803" s="54"/>
      <c r="V803" s="54"/>
      <c r="W803" s="54"/>
      <c r="X803" s="54"/>
      <c r="Y803" s="54"/>
      <c r="Z803" s="54"/>
      <c r="AA803" s="54"/>
      <c r="AB803" s="54"/>
      <c r="AC803" s="54"/>
      <c r="AD803" s="54"/>
      <c r="AE803" s="54"/>
      <c r="AF803" s="54"/>
      <c r="AG803" s="5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54"/>
      <c r="P804" s="54"/>
      <c r="Q804" s="54"/>
      <c r="R804" s="54"/>
      <c r="S804" s="54"/>
      <c r="T804" s="54"/>
      <c r="U804" s="54"/>
      <c r="V804" s="54"/>
      <c r="W804" s="54"/>
      <c r="X804" s="54"/>
      <c r="Y804" s="54"/>
      <c r="Z804" s="54"/>
      <c r="AA804" s="54"/>
      <c r="AB804" s="54"/>
      <c r="AC804" s="54"/>
      <c r="AD804" s="54"/>
      <c r="AE804" s="54"/>
      <c r="AF804" s="54"/>
      <c r="AG804" s="5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54"/>
      <c r="P805" s="54"/>
      <c r="Q805" s="54"/>
      <c r="R805" s="54"/>
      <c r="S805" s="54"/>
      <c r="T805" s="54"/>
      <c r="U805" s="54"/>
      <c r="V805" s="54"/>
      <c r="W805" s="54"/>
      <c r="X805" s="54"/>
      <c r="Y805" s="54"/>
      <c r="Z805" s="54"/>
      <c r="AA805" s="54"/>
      <c r="AB805" s="54"/>
      <c r="AC805" s="54"/>
      <c r="AD805" s="54"/>
      <c r="AE805" s="54"/>
      <c r="AF805" s="54"/>
      <c r="AG805" s="5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54"/>
      <c r="P806" s="54"/>
      <c r="Q806" s="54"/>
      <c r="R806" s="54"/>
      <c r="S806" s="54"/>
      <c r="T806" s="54"/>
      <c r="U806" s="54"/>
      <c r="V806" s="54"/>
      <c r="W806" s="54"/>
      <c r="X806" s="54"/>
      <c r="Y806" s="54"/>
      <c r="Z806" s="54"/>
      <c r="AA806" s="54"/>
      <c r="AB806" s="54"/>
      <c r="AC806" s="54"/>
      <c r="AD806" s="54"/>
      <c r="AE806" s="54"/>
      <c r="AF806" s="54"/>
      <c r="AG806" s="5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54"/>
      <c r="P807" s="54"/>
      <c r="Q807" s="54"/>
      <c r="R807" s="54"/>
      <c r="S807" s="54"/>
      <c r="T807" s="54"/>
      <c r="U807" s="54"/>
      <c r="V807" s="54"/>
      <c r="W807" s="54"/>
      <c r="X807" s="54"/>
      <c r="Y807" s="54"/>
      <c r="Z807" s="54"/>
      <c r="AA807" s="54"/>
      <c r="AB807" s="54"/>
      <c r="AC807" s="54"/>
      <c r="AD807" s="54"/>
      <c r="AE807" s="54"/>
      <c r="AF807" s="54"/>
      <c r="AG807" s="5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54"/>
      <c r="P808" s="54"/>
      <c r="Q808" s="54"/>
      <c r="R808" s="54"/>
      <c r="S808" s="54"/>
      <c r="T808" s="54"/>
      <c r="U808" s="54"/>
      <c r="V808" s="54"/>
      <c r="W808" s="54"/>
      <c r="X808" s="54"/>
      <c r="Y808" s="54"/>
      <c r="Z808" s="54"/>
      <c r="AA808" s="54"/>
      <c r="AB808" s="54"/>
      <c r="AC808" s="54"/>
      <c r="AD808" s="54"/>
      <c r="AE808" s="54"/>
      <c r="AF808" s="54"/>
      <c r="AG808" s="5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54"/>
      <c r="P809" s="54"/>
      <c r="Q809" s="54"/>
      <c r="R809" s="54"/>
      <c r="S809" s="54"/>
      <c r="T809" s="54"/>
      <c r="U809" s="54"/>
      <c r="V809" s="54"/>
      <c r="W809" s="54"/>
      <c r="X809" s="54"/>
      <c r="Y809" s="54"/>
      <c r="Z809" s="54"/>
      <c r="AA809" s="54"/>
      <c r="AB809" s="54"/>
      <c r="AC809" s="54"/>
      <c r="AD809" s="54"/>
      <c r="AE809" s="54"/>
      <c r="AF809" s="54"/>
      <c r="AG809" s="5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54"/>
      <c r="P810" s="54"/>
      <c r="Q810" s="54"/>
      <c r="R810" s="54"/>
      <c r="S810" s="54"/>
      <c r="T810" s="54"/>
      <c r="U810" s="54"/>
      <c r="V810" s="54"/>
      <c r="W810" s="54"/>
      <c r="X810" s="54"/>
      <c r="Y810" s="54"/>
      <c r="Z810" s="54"/>
      <c r="AA810" s="54"/>
      <c r="AB810" s="54"/>
      <c r="AC810" s="54"/>
      <c r="AD810" s="54"/>
      <c r="AE810" s="54"/>
      <c r="AF810" s="54"/>
      <c r="AG810" s="5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54"/>
      <c r="P811" s="54"/>
      <c r="Q811" s="54"/>
      <c r="R811" s="54"/>
      <c r="S811" s="54"/>
      <c r="T811" s="54"/>
      <c r="U811" s="54"/>
      <c r="V811" s="54"/>
      <c r="W811" s="54"/>
      <c r="X811" s="54"/>
      <c r="Y811" s="54"/>
      <c r="Z811" s="54"/>
      <c r="AA811" s="54"/>
      <c r="AB811" s="54"/>
      <c r="AC811" s="54"/>
      <c r="AD811" s="54"/>
      <c r="AE811" s="54"/>
      <c r="AF811" s="54"/>
      <c r="AG811" s="5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54"/>
      <c r="P812" s="54"/>
      <c r="Q812" s="54"/>
      <c r="R812" s="54"/>
      <c r="S812" s="54"/>
      <c r="T812" s="54"/>
      <c r="U812" s="54"/>
      <c r="V812" s="54"/>
      <c r="W812" s="54"/>
      <c r="X812" s="54"/>
      <c r="Y812" s="54"/>
      <c r="Z812" s="54"/>
      <c r="AA812" s="54"/>
      <c r="AB812" s="54"/>
      <c r="AC812" s="54"/>
      <c r="AD812" s="54"/>
      <c r="AE812" s="54"/>
      <c r="AF812" s="54"/>
      <c r="AG812" s="5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54"/>
      <c r="P813" s="54"/>
      <c r="Q813" s="54"/>
      <c r="R813" s="54"/>
      <c r="S813" s="54"/>
      <c r="T813" s="54"/>
      <c r="U813" s="54"/>
      <c r="V813" s="54"/>
      <c r="W813" s="54"/>
      <c r="X813" s="54"/>
      <c r="Y813" s="54"/>
      <c r="Z813" s="54"/>
      <c r="AA813" s="54"/>
      <c r="AB813" s="54"/>
      <c r="AC813" s="54"/>
      <c r="AD813" s="54"/>
      <c r="AE813" s="54"/>
      <c r="AF813" s="54"/>
      <c r="AG813" s="5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54"/>
      <c r="P814" s="54"/>
      <c r="Q814" s="54"/>
      <c r="R814" s="54"/>
      <c r="S814" s="54"/>
      <c r="T814" s="54"/>
      <c r="U814" s="54"/>
      <c r="V814" s="54"/>
      <c r="W814" s="54"/>
      <c r="X814" s="54"/>
      <c r="Y814" s="54"/>
      <c r="Z814" s="54"/>
      <c r="AA814" s="54"/>
      <c r="AB814" s="54"/>
      <c r="AC814" s="54"/>
      <c r="AD814" s="54"/>
      <c r="AE814" s="54"/>
      <c r="AF814" s="54"/>
      <c r="AG814" s="5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54"/>
      <c r="P815" s="54"/>
      <c r="Q815" s="54"/>
      <c r="R815" s="54"/>
      <c r="S815" s="54"/>
      <c r="T815" s="54"/>
      <c r="U815" s="54"/>
      <c r="V815" s="54"/>
      <c r="W815" s="54"/>
      <c r="X815" s="54"/>
      <c r="Y815" s="54"/>
      <c r="Z815" s="54"/>
      <c r="AA815" s="54"/>
      <c r="AB815" s="54"/>
      <c r="AC815" s="54"/>
      <c r="AD815" s="54"/>
      <c r="AE815" s="54"/>
      <c r="AF815" s="54"/>
      <c r="AG815" s="5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54"/>
      <c r="P816" s="54"/>
      <c r="Q816" s="54"/>
      <c r="R816" s="54"/>
      <c r="S816" s="54"/>
      <c r="T816" s="54"/>
      <c r="U816" s="54"/>
      <c r="V816" s="54"/>
      <c r="W816" s="54"/>
      <c r="X816" s="54"/>
      <c r="Y816" s="54"/>
      <c r="Z816" s="54"/>
      <c r="AA816" s="54"/>
      <c r="AB816" s="54"/>
      <c r="AC816" s="54"/>
      <c r="AD816" s="54"/>
      <c r="AE816" s="54"/>
      <c r="AF816" s="54"/>
      <c r="AG816" s="5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54"/>
      <c r="P817" s="54"/>
      <c r="Q817" s="54"/>
      <c r="R817" s="54"/>
      <c r="S817" s="54"/>
      <c r="T817" s="54"/>
      <c r="U817" s="54"/>
      <c r="V817" s="54"/>
      <c r="W817" s="54"/>
      <c r="X817" s="54"/>
      <c r="Y817" s="54"/>
      <c r="Z817" s="54"/>
      <c r="AA817" s="54"/>
      <c r="AB817" s="54"/>
      <c r="AC817" s="54"/>
      <c r="AD817" s="54"/>
      <c r="AE817" s="54"/>
      <c r="AF817" s="54"/>
      <c r="AG817" s="5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54"/>
      <c r="P818" s="54"/>
      <c r="Q818" s="54"/>
      <c r="R818" s="54"/>
      <c r="S818" s="54"/>
      <c r="T818" s="54"/>
      <c r="U818" s="54"/>
      <c r="V818" s="54"/>
      <c r="W818" s="54"/>
      <c r="X818" s="54"/>
      <c r="Y818" s="54"/>
      <c r="Z818" s="54"/>
      <c r="AA818" s="54"/>
      <c r="AB818" s="54"/>
      <c r="AC818" s="54"/>
      <c r="AD818" s="54"/>
      <c r="AE818" s="54"/>
      <c r="AF818" s="54"/>
      <c r="AG818" s="5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54"/>
      <c r="P819" s="54"/>
      <c r="Q819" s="54"/>
      <c r="R819" s="54"/>
      <c r="S819" s="54"/>
      <c r="T819" s="54"/>
      <c r="U819" s="54"/>
      <c r="V819" s="54"/>
      <c r="W819" s="54"/>
      <c r="X819" s="54"/>
      <c r="Y819" s="54"/>
      <c r="Z819" s="54"/>
      <c r="AA819" s="54"/>
      <c r="AB819" s="54"/>
      <c r="AC819" s="54"/>
      <c r="AD819" s="54"/>
      <c r="AE819" s="54"/>
      <c r="AF819" s="54"/>
      <c r="AG819" s="5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54"/>
      <c r="P820" s="54"/>
      <c r="Q820" s="54"/>
      <c r="R820" s="54"/>
      <c r="S820" s="54"/>
      <c r="T820" s="54"/>
      <c r="U820" s="54"/>
      <c r="V820" s="54"/>
      <c r="W820" s="54"/>
      <c r="X820" s="54"/>
      <c r="Y820" s="54"/>
      <c r="Z820" s="54"/>
      <c r="AA820" s="54"/>
      <c r="AB820" s="54"/>
      <c r="AC820" s="54"/>
      <c r="AD820" s="54"/>
      <c r="AE820" s="54"/>
      <c r="AF820" s="54"/>
      <c r="AG820" s="5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54"/>
      <c r="P821" s="54"/>
      <c r="Q821" s="54"/>
      <c r="R821" s="54"/>
      <c r="S821" s="54"/>
      <c r="T821" s="54"/>
      <c r="U821" s="54"/>
      <c r="V821" s="54"/>
      <c r="W821" s="54"/>
      <c r="X821" s="54"/>
      <c r="Y821" s="54"/>
      <c r="Z821" s="54"/>
      <c r="AA821" s="54"/>
      <c r="AB821" s="54"/>
      <c r="AC821" s="54"/>
      <c r="AD821" s="54"/>
      <c r="AE821" s="54"/>
      <c r="AF821" s="54"/>
      <c r="AG821" s="5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54"/>
      <c r="P822" s="54"/>
      <c r="Q822" s="54"/>
      <c r="R822" s="54"/>
      <c r="S822" s="54"/>
      <c r="T822" s="54"/>
      <c r="U822" s="54"/>
      <c r="V822" s="54"/>
      <c r="W822" s="54"/>
      <c r="X822" s="54"/>
      <c r="Y822" s="54"/>
      <c r="Z822" s="54"/>
      <c r="AA822" s="54"/>
      <c r="AB822" s="54"/>
      <c r="AC822" s="54"/>
      <c r="AD822" s="54"/>
      <c r="AE822" s="54"/>
      <c r="AF822" s="54"/>
      <c r="AG822" s="5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54"/>
      <c r="P823" s="54"/>
      <c r="Q823" s="54"/>
      <c r="R823" s="54"/>
      <c r="S823" s="54"/>
      <c r="T823" s="54"/>
      <c r="U823" s="54"/>
      <c r="V823" s="54"/>
      <c r="W823" s="54"/>
      <c r="X823" s="54"/>
      <c r="Y823" s="54"/>
      <c r="Z823" s="54"/>
      <c r="AA823" s="54"/>
      <c r="AB823" s="54"/>
      <c r="AC823" s="54"/>
      <c r="AD823" s="54"/>
      <c r="AE823" s="54"/>
      <c r="AF823" s="54"/>
      <c r="AG823" s="5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54"/>
      <c r="P824" s="54"/>
      <c r="Q824" s="54"/>
      <c r="R824" s="54"/>
      <c r="S824" s="54"/>
      <c r="T824" s="54"/>
      <c r="U824" s="54"/>
      <c r="V824" s="54"/>
      <c r="W824" s="54"/>
      <c r="X824" s="54"/>
      <c r="Y824" s="54"/>
      <c r="Z824" s="54"/>
      <c r="AA824" s="54"/>
      <c r="AB824" s="54"/>
      <c r="AC824" s="54"/>
      <c r="AD824" s="54"/>
      <c r="AE824" s="54"/>
      <c r="AF824" s="54"/>
      <c r="AG824" s="5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54"/>
      <c r="P825" s="54"/>
      <c r="Q825" s="54"/>
      <c r="R825" s="54"/>
      <c r="S825" s="54"/>
      <c r="T825" s="54"/>
      <c r="U825" s="54"/>
      <c r="V825" s="54"/>
      <c r="W825" s="54"/>
      <c r="X825" s="54"/>
      <c r="Y825" s="54"/>
      <c r="Z825" s="54"/>
      <c r="AA825" s="54"/>
      <c r="AB825" s="54"/>
      <c r="AC825" s="54"/>
      <c r="AD825" s="54"/>
      <c r="AE825" s="54"/>
      <c r="AF825" s="54"/>
      <c r="AG825" s="5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54"/>
      <c r="P826" s="54"/>
      <c r="Q826" s="54"/>
      <c r="R826" s="54"/>
      <c r="S826" s="54"/>
      <c r="T826" s="54"/>
      <c r="U826" s="54"/>
      <c r="V826" s="54"/>
      <c r="W826" s="54"/>
      <c r="X826" s="54"/>
      <c r="Y826" s="54"/>
      <c r="Z826" s="54"/>
      <c r="AA826" s="54"/>
      <c r="AB826" s="54"/>
      <c r="AC826" s="54"/>
      <c r="AD826" s="54"/>
      <c r="AE826" s="54"/>
      <c r="AF826" s="54"/>
      <c r="AG826" s="5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54"/>
      <c r="P827" s="54"/>
      <c r="Q827" s="54"/>
      <c r="R827" s="54"/>
      <c r="S827" s="54"/>
      <c r="T827" s="54"/>
      <c r="U827" s="54"/>
      <c r="V827" s="54"/>
      <c r="W827" s="54"/>
      <c r="X827" s="54"/>
      <c r="Y827" s="54"/>
      <c r="Z827" s="54"/>
      <c r="AA827" s="54"/>
      <c r="AB827" s="54"/>
      <c r="AC827" s="54"/>
      <c r="AD827" s="54"/>
      <c r="AE827" s="54"/>
      <c r="AF827" s="54"/>
      <c r="AG827" s="5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54"/>
      <c r="P828" s="54"/>
      <c r="Q828" s="54"/>
      <c r="R828" s="54"/>
      <c r="S828" s="54"/>
      <c r="T828" s="54"/>
      <c r="U828" s="54"/>
      <c r="V828" s="54"/>
      <c r="W828" s="54"/>
      <c r="X828" s="54"/>
      <c r="Y828" s="54"/>
      <c r="Z828" s="54"/>
      <c r="AA828" s="54"/>
      <c r="AB828" s="54"/>
      <c r="AC828" s="54"/>
      <c r="AD828" s="54"/>
      <c r="AE828" s="54"/>
      <c r="AF828" s="54"/>
      <c r="AG828" s="5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54"/>
      <c r="P829" s="54"/>
      <c r="Q829" s="54"/>
      <c r="R829" s="54"/>
      <c r="S829" s="54"/>
      <c r="T829" s="54"/>
      <c r="U829" s="54"/>
      <c r="V829" s="54"/>
      <c r="W829" s="54"/>
      <c r="X829" s="54"/>
      <c r="Y829" s="54"/>
      <c r="Z829" s="54"/>
      <c r="AA829" s="54"/>
      <c r="AB829" s="54"/>
      <c r="AC829" s="54"/>
      <c r="AD829" s="54"/>
      <c r="AE829" s="54"/>
      <c r="AF829" s="54"/>
      <c r="AG829" s="5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54"/>
      <c r="P830" s="54"/>
      <c r="Q830" s="54"/>
      <c r="R830" s="54"/>
      <c r="S830" s="54"/>
      <c r="T830" s="54"/>
      <c r="U830" s="54"/>
      <c r="V830" s="54"/>
      <c r="W830" s="54"/>
      <c r="X830" s="54"/>
      <c r="Y830" s="54"/>
      <c r="Z830" s="54"/>
      <c r="AA830" s="54"/>
      <c r="AB830" s="54"/>
      <c r="AC830" s="54"/>
      <c r="AD830" s="54"/>
      <c r="AE830" s="54"/>
      <c r="AF830" s="54"/>
      <c r="AG830" s="5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54"/>
      <c r="P831" s="54"/>
      <c r="Q831" s="54"/>
      <c r="R831" s="54"/>
      <c r="S831" s="54"/>
      <c r="T831" s="54"/>
      <c r="U831" s="54"/>
      <c r="V831" s="54"/>
      <c r="W831" s="54"/>
      <c r="X831" s="54"/>
      <c r="Y831" s="54"/>
      <c r="Z831" s="54"/>
      <c r="AA831" s="54"/>
      <c r="AB831" s="54"/>
      <c r="AC831" s="54"/>
      <c r="AD831" s="54"/>
      <c r="AE831" s="54"/>
      <c r="AF831" s="54"/>
      <c r="AG831" s="5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54"/>
      <c r="P832" s="54"/>
      <c r="Q832" s="54"/>
      <c r="R832" s="54"/>
      <c r="S832" s="54"/>
      <c r="T832" s="54"/>
      <c r="U832" s="54"/>
      <c r="V832" s="54"/>
      <c r="W832" s="54"/>
      <c r="X832" s="54"/>
      <c r="Y832" s="54"/>
      <c r="Z832" s="54"/>
      <c r="AA832" s="54"/>
      <c r="AB832" s="54"/>
      <c r="AC832" s="54"/>
      <c r="AD832" s="54"/>
      <c r="AE832" s="54"/>
      <c r="AF832" s="54"/>
      <c r="AG832" s="5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54"/>
      <c r="P833" s="54"/>
      <c r="Q833" s="54"/>
      <c r="R833" s="54"/>
      <c r="S833" s="54"/>
      <c r="T833" s="54"/>
      <c r="U833" s="54"/>
      <c r="V833" s="54"/>
      <c r="W833" s="54"/>
      <c r="X833" s="54"/>
      <c r="Y833" s="54"/>
      <c r="Z833" s="54"/>
      <c r="AA833" s="54"/>
      <c r="AB833" s="54"/>
      <c r="AC833" s="54"/>
      <c r="AD833" s="54"/>
      <c r="AE833" s="54"/>
      <c r="AF833" s="54"/>
      <c r="AG833" s="5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54"/>
      <c r="P834" s="54"/>
      <c r="Q834" s="54"/>
      <c r="R834" s="54"/>
      <c r="S834" s="54"/>
      <c r="T834" s="54"/>
      <c r="U834" s="54"/>
      <c r="V834" s="54"/>
      <c r="W834" s="54"/>
      <c r="X834" s="54"/>
      <c r="Y834" s="54"/>
      <c r="Z834" s="54"/>
      <c r="AA834" s="54"/>
      <c r="AB834" s="54"/>
      <c r="AC834" s="54"/>
      <c r="AD834" s="54"/>
      <c r="AE834" s="54"/>
      <c r="AF834" s="54"/>
      <c r="AG834" s="5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54"/>
      <c r="P835" s="54"/>
      <c r="Q835" s="54"/>
      <c r="R835" s="54"/>
      <c r="S835" s="54"/>
      <c r="T835" s="54"/>
      <c r="U835" s="54"/>
      <c r="V835" s="54"/>
      <c r="W835" s="54"/>
      <c r="X835" s="54"/>
      <c r="Y835" s="54"/>
      <c r="Z835" s="54"/>
      <c r="AA835" s="54"/>
      <c r="AB835" s="54"/>
      <c r="AC835" s="54"/>
      <c r="AD835" s="54"/>
      <c r="AE835" s="54"/>
      <c r="AF835" s="54"/>
      <c r="AG835" s="5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54"/>
      <c r="P836" s="54"/>
      <c r="Q836" s="54"/>
      <c r="R836" s="54"/>
      <c r="S836" s="54"/>
      <c r="T836" s="54"/>
      <c r="U836" s="54"/>
      <c r="V836" s="54"/>
      <c r="W836" s="54"/>
      <c r="X836" s="54"/>
      <c r="Y836" s="54"/>
      <c r="Z836" s="54"/>
      <c r="AA836" s="54"/>
      <c r="AB836" s="54"/>
      <c r="AC836" s="54"/>
      <c r="AD836" s="54"/>
      <c r="AE836" s="54"/>
      <c r="AF836" s="54"/>
      <c r="AG836" s="5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54"/>
      <c r="P837" s="54"/>
      <c r="Q837" s="54"/>
      <c r="R837" s="54"/>
      <c r="S837" s="54"/>
      <c r="T837" s="54"/>
      <c r="U837" s="54"/>
      <c r="V837" s="54"/>
      <c r="W837" s="54"/>
      <c r="X837" s="54"/>
      <c r="Y837" s="54"/>
      <c r="Z837" s="54"/>
      <c r="AA837" s="54"/>
      <c r="AB837" s="54"/>
      <c r="AC837" s="54"/>
      <c r="AD837" s="54"/>
      <c r="AE837" s="54"/>
      <c r="AF837" s="54"/>
      <c r="AG837" s="5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54"/>
      <c r="P838" s="54"/>
      <c r="Q838" s="54"/>
      <c r="R838" s="54"/>
      <c r="S838" s="54"/>
      <c r="T838" s="54"/>
      <c r="U838" s="54"/>
      <c r="V838" s="54"/>
      <c r="W838" s="54"/>
      <c r="X838" s="54"/>
      <c r="Y838" s="54"/>
      <c r="Z838" s="54"/>
      <c r="AA838" s="54"/>
      <c r="AB838" s="54"/>
      <c r="AC838" s="54"/>
      <c r="AD838" s="54"/>
      <c r="AE838" s="54"/>
      <c r="AF838" s="54"/>
      <c r="AG838" s="5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54"/>
      <c r="P839" s="54"/>
      <c r="Q839" s="54"/>
      <c r="R839" s="54"/>
      <c r="S839" s="54"/>
      <c r="T839" s="54"/>
      <c r="U839" s="54"/>
      <c r="V839" s="54"/>
      <c r="W839" s="54"/>
      <c r="X839" s="54"/>
      <c r="Y839" s="54"/>
      <c r="Z839" s="54"/>
      <c r="AA839" s="54"/>
      <c r="AB839" s="54"/>
      <c r="AC839" s="54"/>
      <c r="AD839" s="54"/>
      <c r="AE839" s="54"/>
      <c r="AF839" s="54"/>
      <c r="AG839" s="5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54"/>
      <c r="P840" s="54"/>
      <c r="Q840" s="54"/>
      <c r="R840" s="54"/>
      <c r="S840" s="54"/>
      <c r="T840" s="54"/>
      <c r="U840" s="54"/>
      <c r="V840" s="54"/>
      <c r="W840" s="54"/>
      <c r="X840" s="54"/>
      <c r="Y840" s="54"/>
      <c r="Z840" s="54"/>
      <c r="AA840" s="54"/>
      <c r="AB840" s="54"/>
      <c r="AC840" s="54"/>
      <c r="AD840" s="54"/>
      <c r="AE840" s="54"/>
      <c r="AF840" s="54"/>
      <c r="AG840" s="5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54"/>
      <c r="P841" s="54"/>
      <c r="Q841" s="54"/>
      <c r="R841" s="54"/>
      <c r="S841" s="54"/>
      <c r="T841" s="54"/>
      <c r="U841" s="54"/>
      <c r="V841" s="54"/>
      <c r="W841" s="54"/>
      <c r="X841" s="54"/>
      <c r="Y841" s="54"/>
      <c r="Z841" s="54"/>
      <c r="AA841" s="54"/>
      <c r="AB841" s="54"/>
      <c r="AC841" s="54"/>
      <c r="AD841" s="54"/>
      <c r="AE841" s="54"/>
      <c r="AF841" s="54"/>
      <c r="AG841" s="5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54"/>
      <c r="P842" s="54"/>
      <c r="Q842" s="54"/>
      <c r="R842" s="54"/>
      <c r="S842" s="54"/>
      <c r="T842" s="54"/>
      <c r="U842" s="54"/>
      <c r="V842" s="54"/>
      <c r="W842" s="54"/>
      <c r="X842" s="54"/>
      <c r="Y842" s="54"/>
      <c r="Z842" s="54"/>
      <c r="AA842" s="54"/>
      <c r="AB842" s="54"/>
      <c r="AC842" s="54"/>
      <c r="AD842" s="54"/>
      <c r="AE842" s="54"/>
      <c r="AF842" s="54"/>
      <c r="AG842" s="5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54"/>
      <c r="P843" s="54"/>
      <c r="Q843" s="54"/>
      <c r="R843" s="54"/>
      <c r="S843" s="54"/>
      <c r="T843" s="54"/>
      <c r="U843" s="54"/>
      <c r="V843" s="54"/>
      <c r="W843" s="54"/>
      <c r="X843" s="54"/>
      <c r="Y843" s="54"/>
      <c r="Z843" s="54"/>
      <c r="AA843" s="54"/>
      <c r="AB843" s="54"/>
      <c r="AC843" s="54"/>
      <c r="AD843" s="54"/>
      <c r="AE843" s="54"/>
      <c r="AF843" s="54"/>
      <c r="AG843" s="5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54"/>
      <c r="P844" s="54"/>
      <c r="Q844" s="54"/>
      <c r="R844" s="54"/>
      <c r="S844" s="54"/>
      <c r="T844" s="54"/>
      <c r="U844" s="54"/>
      <c r="V844" s="54"/>
      <c r="W844" s="54"/>
      <c r="X844" s="54"/>
      <c r="Y844" s="54"/>
      <c r="Z844" s="54"/>
      <c r="AA844" s="54"/>
      <c r="AB844" s="54"/>
      <c r="AC844" s="54"/>
      <c r="AD844" s="54"/>
      <c r="AE844" s="54"/>
      <c r="AF844" s="54"/>
      <c r="AG844" s="5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54"/>
      <c r="P845" s="54"/>
      <c r="Q845" s="54"/>
      <c r="R845" s="54"/>
      <c r="S845" s="54"/>
      <c r="T845" s="54"/>
      <c r="U845" s="54"/>
      <c r="V845" s="54"/>
      <c r="W845" s="54"/>
      <c r="X845" s="54"/>
      <c r="Y845" s="54"/>
      <c r="Z845" s="54"/>
      <c r="AA845" s="54"/>
      <c r="AB845" s="54"/>
      <c r="AC845" s="54"/>
      <c r="AD845" s="54"/>
      <c r="AE845" s="54"/>
      <c r="AF845" s="54"/>
      <c r="AG845" s="5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54"/>
      <c r="P846" s="54"/>
      <c r="Q846" s="54"/>
      <c r="R846" s="54"/>
      <c r="S846" s="54"/>
      <c r="T846" s="54"/>
      <c r="U846" s="54"/>
      <c r="V846" s="54"/>
      <c r="W846" s="54"/>
      <c r="X846" s="54"/>
      <c r="Y846" s="54"/>
      <c r="Z846" s="54"/>
      <c r="AA846" s="54"/>
      <c r="AB846" s="54"/>
      <c r="AC846" s="54"/>
      <c r="AD846" s="54"/>
      <c r="AE846" s="54"/>
      <c r="AF846" s="54"/>
      <c r="AG846" s="5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54"/>
      <c r="P847" s="54"/>
      <c r="Q847" s="54"/>
      <c r="R847" s="54"/>
      <c r="S847" s="54"/>
      <c r="T847" s="54"/>
      <c r="U847" s="54"/>
      <c r="V847" s="54"/>
      <c r="W847" s="54"/>
      <c r="X847" s="54"/>
      <c r="Y847" s="54"/>
      <c r="Z847" s="54"/>
      <c r="AA847" s="54"/>
      <c r="AB847" s="54"/>
      <c r="AC847" s="54"/>
      <c r="AD847" s="54"/>
      <c r="AE847" s="54"/>
      <c r="AF847" s="54"/>
      <c r="AG847" s="5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54"/>
      <c r="P848" s="54"/>
      <c r="Q848" s="54"/>
      <c r="R848" s="54"/>
      <c r="S848" s="54"/>
      <c r="T848" s="54"/>
      <c r="U848" s="54"/>
      <c r="V848" s="54"/>
      <c r="W848" s="54"/>
      <c r="X848" s="54"/>
      <c r="Y848" s="54"/>
      <c r="Z848" s="54"/>
      <c r="AA848" s="54"/>
      <c r="AB848" s="54"/>
      <c r="AC848" s="54"/>
      <c r="AD848" s="54"/>
      <c r="AE848" s="54"/>
      <c r="AF848" s="54"/>
      <c r="AG848" s="5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54"/>
      <c r="P849" s="54"/>
      <c r="Q849" s="54"/>
      <c r="R849" s="54"/>
      <c r="S849" s="54"/>
      <c r="T849" s="54"/>
      <c r="U849" s="54"/>
      <c r="V849" s="54"/>
      <c r="W849" s="54"/>
      <c r="X849" s="54"/>
      <c r="Y849" s="54"/>
      <c r="Z849" s="54"/>
      <c r="AA849" s="54"/>
      <c r="AB849" s="54"/>
      <c r="AC849" s="54"/>
      <c r="AD849" s="54"/>
      <c r="AE849" s="54"/>
      <c r="AF849" s="54"/>
      <c r="AG849" s="5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54"/>
      <c r="P850" s="54"/>
      <c r="Q850" s="54"/>
      <c r="R850" s="54"/>
      <c r="S850" s="54"/>
      <c r="T850" s="54"/>
      <c r="U850" s="54"/>
      <c r="V850" s="54"/>
      <c r="W850" s="54"/>
      <c r="X850" s="54"/>
      <c r="Y850" s="54"/>
      <c r="Z850" s="54"/>
      <c r="AA850" s="54"/>
      <c r="AB850" s="54"/>
      <c r="AC850" s="54"/>
      <c r="AD850" s="54"/>
      <c r="AE850" s="54"/>
      <c r="AF850" s="54"/>
      <c r="AG850" s="5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54"/>
      <c r="P851" s="54"/>
      <c r="Q851" s="54"/>
      <c r="R851" s="54"/>
      <c r="S851" s="54"/>
      <c r="T851" s="54"/>
      <c r="U851" s="54"/>
      <c r="V851" s="54"/>
      <c r="W851" s="54"/>
      <c r="X851" s="54"/>
      <c r="Y851" s="54"/>
      <c r="Z851" s="54"/>
      <c r="AA851" s="54"/>
      <c r="AB851" s="54"/>
      <c r="AC851" s="54"/>
      <c r="AD851" s="54"/>
      <c r="AE851" s="54"/>
      <c r="AF851" s="54"/>
      <c r="AG851" s="5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54"/>
      <c r="P852" s="54"/>
      <c r="Q852" s="54"/>
      <c r="R852" s="54"/>
      <c r="S852" s="54"/>
      <c r="T852" s="54"/>
      <c r="U852" s="54"/>
      <c r="V852" s="54"/>
      <c r="W852" s="54"/>
      <c r="X852" s="54"/>
      <c r="Y852" s="54"/>
      <c r="Z852" s="54"/>
      <c r="AA852" s="54"/>
      <c r="AB852" s="54"/>
      <c r="AC852" s="54"/>
      <c r="AD852" s="54"/>
      <c r="AE852" s="54"/>
      <c r="AF852" s="54"/>
      <c r="AG852" s="5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54"/>
      <c r="P853" s="54"/>
      <c r="Q853" s="54"/>
      <c r="R853" s="54"/>
      <c r="S853" s="54"/>
      <c r="T853" s="54"/>
      <c r="U853" s="54"/>
      <c r="V853" s="54"/>
      <c r="W853" s="54"/>
      <c r="X853" s="54"/>
      <c r="Y853" s="54"/>
      <c r="Z853" s="54"/>
      <c r="AA853" s="54"/>
      <c r="AB853" s="54"/>
      <c r="AC853" s="54"/>
      <c r="AD853" s="54"/>
      <c r="AE853" s="54"/>
      <c r="AF853" s="54"/>
      <c r="AG853" s="5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54"/>
      <c r="P854" s="54"/>
      <c r="Q854" s="54"/>
      <c r="R854" s="54"/>
      <c r="S854" s="54"/>
      <c r="T854" s="54"/>
      <c r="U854" s="54"/>
      <c r="V854" s="54"/>
      <c r="W854" s="54"/>
      <c r="X854" s="54"/>
      <c r="Y854" s="54"/>
      <c r="Z854" s="54"/>
      <c r="AA854" s="54"/>
      <c r="AB854" s="54"/>
      <c r="AC854" s="54"/>
      <c r="AD854" s="54"/>
      <c r="AE854" s="54"/>
      <c r="AF854" s="54"/>
      <c r="AG854" s="5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54"/>
      <c r="P855" s="54"/>
      <c r="Q855" s="54"/>
      <c r="R855" s="54"/>
      <c r="S855" s="54"/>
      <c r="T855" s="54"/>
      <c r="U855" s="54"/>
      <c r="V855" s="54"/>
      <c r="W855" s="54"/>
      <c r="X855" s="54"/>
      <c r="Y855" s="54"/>
      <c r="Z855" s="54"/>
      <c r="AA855" s="54"/>
      <c r="AB855" s="54"/>
      <c r="AC855" s="54"/>
      <c r="AD855" s="54"/>
      <c r="AE855" s="54"/>
      <c r="AF855" s="54"/>
      <c r="AG855" s="5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54"/>
      <c r="P856" s="54"/>
      <c r="Q856" s="54"/>
      <c r="R856" s="54"/>
      <c r="S856" s="54"/>
      <c r="T856" s="54"/>
      <c r="U856" s="54"/>
      <c r="V856" s="54"/>
      <c r="W856" s="54"/>
      <c r="X856" s="54"/>
      <c r="Y856" s="54"/>
      <c r="Z856" s="54"/>
      <c r="AA856" s="54"/>
      <c r="AB856" s="54"/>
      <c r="AC856" s="54"/>
      <c r="AD856" s="54"/>
      <c r="AE856" s="54"/>
      <c r="AF856" s="54"/>
      <c r="AG856" s="5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54"/>
      <c r="P857" s="54"/>
      <c r="Q857" s="54"/>
      <c r="R857" s="54"/>
      <c r="S857" s="54"/>
      <c r="T857" s="54"/>
      <c r="U857" s="54"/>
      <c r="V857" s="54"/>
      <c r="W857" s="54"/>
      <c r="X857" s="54"/>
      <c r="Y857" s="54"/>
      <c r="Z857" s="54"/>
      <c r="AA857" s="54"/>
      <c r="AB857" s="54"/>
      <c r="AC857" s="54"/>
      <c r="AD857" s="54"/>
      <c r="AE857" s="54"/>
      <c r="AF857" s="54"/>
      <c r="AG857" s="5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54"/>
      <c r="P858" s="54"/>
      <c r="Q858" s="54"/>
      <c r="R858" s="54"/>
      <c r="S858" s="54"/>
      <c r="T858" s="54"/>
      <c r="U858" s="54"/>
      <c r="V858" s="54"/>
      <c r="W858" s="54"/>
      <c r="X858" s="54"/>
      <c r="Y858" s="54"/>
      <c r="Z858" s="54"/>
      <c r="AA858" s="54"/>
      <c r="AB858" s="54"/>
      <c r="AC858" s="54"/>
      <c r="AD858" s="54"/>
      <c r="AE858" s="54"/>
      <c r="AF858" s="54"/>
      <c r="AG858" s="5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54"/>
      <c r="P859" s="54"/>
      <c r="Q859" s="54"/>
      <c r="R859" s="54"/>
      <c r="S859" s="54"/>
      <c r="T859" s="54"/>
      <c r="U859" s="54"/>
      <c r="V859" s="54"/>
      <c r="W859" s="54"/>
      <c r="X859" s="54"/>
      <c r="Y859" s="54"/>
      <c r="Z859" s="54"/>
      <c r="AA859" s="54"/>
      <c r="AB859" s="54"/>
      <c r="AC859" s="54"/>
      <c r="AD859" s="54"/>
      <c r="AE859" s="54"/>
      <c r="AF859" s="54"/>
      <c r="AG859" s="5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54"/>
      <c r="P860" s="54"/>
      <c r="Q860" s="54"/>
      <c r="R860" s="54"/>
      <c r="S860" s="54"/>
      <c r="T860" s="54"/>
      <c r="U860" s="54"/>
      <c r="V860" s="54"/>
      <c r="W860" s="54"/>
      <c r="X860" s="54"/>
      <c r="Y860" s="54"/>
      <c r="Z860" s="54"/>
      <c r="AA860" s="54"/>
      <c r="AB860" s="54"/>
      <c r="AC860" s="54"/>
      <c r="AD860" s="54"/>
      <c r="AE860" s="54"/>
      <c r="AF860" s="54"/>
      <c r="AG860" s="5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54"/>
      <c r="P861" s="54"/>
      <c r="Q861" s="54"/>
      <c r="R861" s="54"/>
      <c r="S861" s="54"/>
      <c r="T861" s="54"/>
      <c r="U861" s="54"/>
      <c r="V861" s="54"/>
      <c r="W861" s="54"/>
      <c r="X861" s="54"/>
      <c r="Y861" s="54"/>
      <c r="Z861" s="54"/>
      <c r="AA861" s="54"/>
      <c r="AB861" s="54"/>
      <c r="AC861" s="54"/>
      <c r="AD861" s="54"/>
      <c r="AE861" s="54"/>
      <c r="AF861" s="54"/>
      <c r="AG861" s="5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54"/>
      <c r="P862" s="54"/>
      <c r="Q862" s="54"/>
      <c r="R862" s="54"/>
      <c r="S862" s="54"/>
      <c r="T862" s="54"/>
      <c r="U862" s="54"/>
      <c r="V862" s="54"/>
      <c r="W862" s="54"/>
      <c r="X862" s="54"/>
      <c r="Y862" s="54"/>
      <c r="Z862" s="54"/>
      <c r="AA862" s="54"/>
      <c r="AB862" s="54"/>
      <c r="AC862" s="54"/>
      <c r="AD862" s="54"/>
      <c r="AE862" s="54"/>
      <c r="AF862" s="54"/>
      <c r="AG862" s="5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54"/>
      <c r="P863" s="54"/>
      <c r="Q863" s="54"/>
      <c r="R863" s="54"/>
      <c r="S863" s="54"/>
      <c r="T863" s="54"/>
      <c r="U863" s="54"/>
      <c r="V863" s="54"/>
      <c r="W863" s="54"/>
      <c r="X863" s="54"/>
      <c r="Y863" s="54"/>
      <c r="Z863" s="54"/>
      <c r="AA863" s="54"/>
      <c r="AB863" s="54"/>
      <c r="AC863" s="54"/>
      <c r="AD863" s="54"/>
      <c r="AE863" s="54"/>
      <c r="AF863" s="54"/>
      <c r="AG863" s="5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54"/>
      <c r="P864" s="54"/>
      <c r="Q864" s="54"/>
      <c r="R864" s="54"/>
      <c r="S864" s="54"/>
      <c r="T864" s="54"/>
      <c r="U864" s="54"/>
      <c r="V864" s="54"/>
      <c r="W864" s="54"/>
      <c r="X864" s="54"/>
      <c r="Y864" s="54"/>
      <c r="Z864" s="54"/>
      <c r="AA864" s="54"/>
      <c r="AB864" s="54"/>
      <c r="AC864" s="54"/>
      <c r="AD864" s="54"/>
      <c r="AE864" s="54"/>
      <c r="AF864" s="54"/>
      <c r="AG864" s="5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54"/>
      <c r="P865" s="54"/>
      <c r="Q865" s="54"/>
      <c r="R865" s="54"/>
      <c r="S865" s="54"/>
      <c r="T865" s="54"/>
      <c r="U865" s="54"/>
      <c r="V865" s="54"/>
      <c r="W865" s="54"/>
      <c r="X865" s="54"/>
      <c r="Y865" s="54"/>
      <c r="Z865" s="54"/>
      <c r="AA865" s="54"/>
      <c r="AB865" s="54"/>
      <c r="AC865" s="54"/>
      <c r="AD865" s="54"/>
      <c r="AE865" s="54"/>
      <c r="AF865" s="54"/>
      <c r="AG865" s="5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54"/>
      <c r="P866" s="54"/>
      <c r="Q866" s="54"/>
      <c r="R866" s="54"/>
      <c r="S866" s="54"/>
      <c r="T866" s="54"/>
      <c r="U866" s="54"/>
      <c r="V866" s="54"/>
      <c r="W866" s="54"/>
      <c r="X866" s="54"/>
      <c r="Y866" s="54"/>
      <c r="Z866" s="54"/>
      <c r="AA866" s="54"/>
      <c r="AB866" s="54"/>
      <c r="AC866" s="54"/>
      <c r="AD866" s="54"/>
      <c r="AE866" s="54"/>
      <c r="AF866" s="54"/>
      <c r="AG866" s="5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54"/>
      <c r="P867" s="54"/>
      <c r="Q867" s="54"/>
      <c r="R867" s="54"/>
      <c r="S867" s="54"/>
      <c r="T867" s="54"/>
      <c r="U867" s="54"/>
      <c r="V867" s="54"/>
      <c r="W867" s="54"/>
      <c r="X867" s="54"/>
      <c r="Y867" s="54"/>
      <c r="Z867" s="54"/>
      <c r="AA867" s="54"/>
      <c r="AB867" s="54"/>
      <c r="AC867" s="54"/>
      <c r="AD867" s="54"/>
      <c r="AE867" s="54"/>
      <c r="AF867" s="54"/>
      <c r="AG867" s="5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54"/>
      <c r="P868" s="54"/>
      <c r="Q868" s="54"/>
      <c r="R868" s="54"/>
      <c r="S868" s="54"/>
      <c r="T868" s="54"/>
      <c r="U868" s="54"/>
      <c r="V868" s="54"/>
      <c r="W868" s="54"/>
      <c r="X868" s="54"/>
      <c r="Y868" s="54"/>
      <c r="Z868" s="54"/>
      <c r="AA868" s="54"/>
      <c r="AB868" s="54"/>
      <c r="AC868" s="54"/>
      <c r="AD868" s="54"/>
      <c r="AE868" s="54"/>
      <c r="AF868" s="54"/>
      <c r="AG868" s="5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54"/>
      <c r="P869" s="54"/>
      <c r="Q869" s="54"/>
      <c r="R869" s="54"/>
      <c r="S869" s="54"/>
      <c r="T869" s="54"/>
      <c r="U869" s="54"/>
      <c r="V869" s="54"/>
      <c r="W869" s="54"/>
      <c r="X869" s="54"/>
      <c r="Y869" s="54"/>
      <c r="Z869" s="54"/>
      <c r="AA869" s="54"/>
      <c r="AB869" s="54"/>
      <c r="AC869" s="54"/>
      <c r="AD869" s="54"/>
      <c r="AE869" s="54"/>
      <c r="AF869" s="54"/>
      <c r="AG869" s="5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54"/>
      <c r="P870" s="54"/>
      <c r="Q870" s="54"/>
      <c r="R870" s="54"/>
      <c r="S870" s="54"/>
      <c r="T870" s="54"/>
      <c r="U870" s="54"/>
      <c r="V870" s="54"/>
      <c r="W870" s="54"/>
      <c r="X870" s="54"/>
      <c r="Y870" s="54"/>
      <c r="Z870" s="54"/>
      <c r="AA870" s="54"/>
      <c r="AB870" s="54"/>
      <c r="AC870" s="54"/>
      <c r="AD870" s="54"/>
      <c r="AE870" s="54"/>
      <c r="AF870" s="54"/>
      <c r="AG870" s="5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54"/>
      <c r="P871" s="54"/>
      <c r="Q871" s="54"/>
      <c r="R871" s="54"/>
      <c r="S871" s="54"/>
      <c r="T871" s="54"/>
      <c r="U871" s="54"/>
      <c r="V871" s="54"/>
      <c r="W871" s="54"/>
      <c r="X871" s="54"/>
      <c r="Y871" s="54"/>
      <c r="Z871" s="54"/>
      <c r="AA871" s="54"/>
      <c r="AB871" s="54"/>
      <c r="AC871" s="54"/>
      <c r="AD871" s="54"/>
      <c r="AE871" s="54"/>
      <c r="AF871" s="54"/>
      <c r="AG871" s="5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54"/>
      <c r="P872" s="54"/>
      <c r="Q872" s="54"/>
      <c r="R872" s="54"/>
      <c r="S872" s="54"/>
      <c r="T872" s="54"/>
      <c r="U872" s="54"/>
      <c r="V872" s="54"/>
      <c r="W872" s="54"/>
      <c r="X872" s="54"/>
      <c r="Y872" s="54"/>
      <c r="Z872" s="54"/>
      <c r="AA872" s="54"/>
      <c r="AB872" s="54"/>
      <c r="AC872" s="54"/>
      <c r="AD872" s="54"/>
      <c r="AE872" s="54"/>
      <c r="AF872" s="54"/>
      <c r="AG872" s="5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54"/>
      <c r="P873" s="54"/>
      <c r="Q873" s="54"/>
      <c r="R873" s="54"/>
      <c r="S873" s="54"/>
      <c r="T873" s="54"/>
      <c r="U873" s="54"/>
      <c r="V873" s="54"/>
      <c r="W873" s="54"/>
      <c r="X873" s="54"/>
      <c r="Y873" s="54"/>
      <c r="Z873" s="54"/>
      <c r="AA873" s="54"/>
      <c r="AB873" s="54"/>
      <c r="AC873" s="54"/>
      <c r="AD873" s="54"/>
      <c r="AE873" s="54"/>
      <c r="AF873" s="54"/>
      <c r="AG873" s="5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54"/>
      <c r="P874" s="54"/>
      <c r="Q874" s="54"/>
      <c r="R874" s="54"/>
      <c r="S874" s="54"/>
      <c r="T874" s="54"/>
      <c r="U874" s="54"/>
      <c r="V874" s="54"/>
      <c r="W874" s="54"/>
      <c r="X874" s="54"/>
      <c r="Y874" s="54"/>
      <c r="Z874" s="54"/>
      <c r="AA874" s="54"/>
      <c r="AB874" s="54"/>
      <c r="AC874" s="54"/>
      <c r="AD874" s="54"/>
      <c r="AE874" s="54"/>
      <c r="AF874" s="54"/>
      <c r="AG874" s="5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54"/>
      <c r="P875" s="54"/>
      <c r="Q875" s="54"/>
      <c r="R875" s="54"/>
      <c r="S875" s="54"/>
      <c r="T875" s="54"/>
      <c r="U875" s="54"/>
      <c r="V875" s="54"/>
      <c r="W875" s="54"/>
      <c r="X875" s="54"/>
      <c r="Y875" s="54"/>
      <c r="Z875" s="54"/>
      <c r="AA875" s="54"/>
      <c r="AB875" s="54"/>
      <c r="AC875" s="54"/>
      <c r="AD875" s="54"/>
      <c r="AE875" s="54"/>
      <c r="AF875" s="54"/>
      <c r="AG875" s="5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54"/>
      <c r="P876" s="54"/>
      <c r="Q876" s="54"/>
      <c r="R876" s="54"/>
      <c r="S876" s="54"/>
      <c r="T876" s="54"/>
      <c r="U876" s="54"/>
      <c r="V876" s="54"/>
      <c r="W876" s="54"/>
      <c r="X876" s="54"/>
      <c r="Y876" s="54"/>
      <c r="Z876" s="54"/>
      <c r="AA876" s="54"/>
      <c r="AB876" s="54"/>
      <c r="AC876" s="54"/>
      <c r="AD876" s="54"/>
      <c r="AE876" s="54"/>
      <c r="AF876" s="54"/>
      <c r="AG876" s="5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54"/>
      <c r="P877" s="54"/>
      <c r="Q877" s="54"/>
      <c r="R877" s="54"/>
      <c r="S877" s="54"/>
      <c r="T877" s="54"/>
      <c r="U877" s="54"/>
      <c r="V877" s="54"/>
      <c r="W877" s="54"/>
      <c r="X877" s="54"/>
      <c r="Y877" s="54"/>
      <c r="Z877" s="54"/>
      <c r="AA877" s="54"/>
      <c r="AB877" s="54"/>
      <c r="AC877" s="54"/>
      <c r="AD877" s="54"/>
      <c r="AE877" s="54"/>
      <c r="AF877" s="54"/>
      <c r="AG877" s="5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54"/>
      <c r="P878" s="54"/>
      <c r="Q878" s="54"/>
      <c r="R878" s="54"/>
      <c r="S878" s="54"/>
      <c r="T878" s="54"/>
      <c r="U878" s="54"/>
      <c r="V878" s="54"/>
      <c r="W878" s="54"/>
      <c r="X878" s="54"/>
      <c r="Y878" s="54"/>
      <c r="Z878" s="54"/>
      <c r="AA878" s="54"/>
      <c r="AB878" s="54"/>
      <c r="AC878" s="54"/>
      <c r="AD878" s="54"/>
      <c r="AE878" s="54"/>
      <c r="AF878" s="54"/>
      <c r="AG878" s="5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54"/>
      <c r="P879" s="54"/>
      <c r="Q879" s="54"/>
      <c r="R879" s="54"/>
      <c r="S879" s="54"/>
      <c r="T879" s="54"/>
      <c r="U879" s="54"/>
      <c r="V879" s="54"/>
      <c r="W879" s="54"/>
      <c r="X879" s="54"/>
      <c r="Y879" s="54"/>
      <c r="Z879" s="54"/>
      <c r="AA879" s="54"/>
      <c r="AB879" s="54"/>
      <c r="AC879" s="54"/>
      <c r="AD879" s="54"/>
      <c r="AE879" s="54"/>
      <c r="AF879" s="54"/>
      <c r="AG879" s="5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54"/>
      <c r="P880" s="54"/>
      <c r="Q880" s="54"/>
      <c r="R880" s="54"/>
      <c r="S880" s="54"/>
      <c r="T880" s="54"/>
      <c r="U880" s="54"/>
      <c r="V880" s="54"/>
      <c r="W880" s="54"/>
      <c r="X880" s="54"/>
      <c r="Y880" s="54"/>
      <c r="Z880" s="54"/>
      <c r="AA880" s="54"/>
      <c r="AB880" s="54"/>
      <c r="AC880" s="54"/>
      <c r="AD880" s="54"/>
      <c r="AE880" s="54"/>
      <c r="AF880" s="54"/>
      <c r="AG880" s="5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54"/>
      <c r="P881" s="54"/>
      <c r="Q881" s="54"/>
      <c r="R881" s="54"/>
      <c r="S881" s="54"/>
      <c r="T881" s="54"/>
      <c r="U881" s="54"/>
      <c r="V881" s="54"/>
      <c r="W881" s="54"/>
      <c r="X881" s="54"/>
      <c r="Y881" s="54"/>
      <c r="Z881" s="54"/>
      <c r="AA881" s="54"/>
      <c r="AB881" s="54"/>
      <c r="AC881" s="54"/>
      <c r="AD881" s="54"/>
      <c r="AE881" s="54"/>
      <c r="AF881" s="54"/>
      <c r="AG881" s="5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54"/>
      <c r="P882" s="54"/>
      <c r="Q882" s="54"/>
      <c r="R882" s="54"/>
      <c r="S882" s="54"/>
      <c r="T882" s="54"/>
      <c r="U882" s="54"/>
      <c r="V882" s="54"/>
      <c r="W882" s="54"/>
      <c r="X882" s="54"/>
      <c r="Y882" s="54"/>
      <c r="Z882" s="54"/>
      <c r="AA882" s="54"/>
      <c r="AB882" s="54"/>
      <c r="AC882" s="54"/>
      <c r="AD882" s="54"/>
      <c r="AE882" s="54"/>
      <c r="AF882" s="54"/>
      <c r="AG882" s="5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54"/>
      <c r="P883" s="54"/>
      <c r="Q883" s="54"/>
      <c r="R883" s="54"/>
      <c r="S883" s="54"/>
      <c r="T883" s="54"/>
      <c r="U883" s="54"/>
      <c r="V883" s="54"/>
      <c r="W883" s="54"/>
      <c r="X883" s="54"/>
      <c r="Y883" s="54"/>
      <c r="Z883" s="54"/>
      <c r="AA883" s="54"/>
      <c r="AB883" s="54"/>
      <c r="AC883" s="54"/>
      <c r="AD883" s="54"/>
      <c r="AE883" s="54"/>
      <c r="AF883" s="54"/>
      <c r="AG883" s="5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54"/>
      <c r="P884" s="54"/>
      <c r="Q884" s="54"/>
      <c r="R884" s="54"/>
      <c r="S884" s="54"/>
      <c r="T884" s="54"/>
      <c r="U884" s="54"/>
      <c r="V884" s="54"/>
      <c r="W884" s="54"/>
      <c r="X884" s="54"/>
      <c r="Y884" s="54"/>
      <c r="Z884" s="54"/>
      <c r="AA884" s="54"/>
      <c r="AB884" s="54"/>
      <c r="AC884" s="54"/>
      <c r="AD884" s="54"/>
      <c r="AE884" s="54"/>
      <c r="AF884" s="54"/>
      <c r="AG884" s="5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54"/>
      <c r="P885" s="54"/>
      <c r="Q885" s="54"/>
      <c r="R885" s="54"/>
      <c r="S885" s="54"/>
      <c r="T885" s="54"/>
      <c r="U885" s="54"/>
      <c r="V885" s="54"/>
      <c r="W885" s="54"/>
      <c r="X885" s="54"/>
      <c r="Y885" s="54"/>
      <c r="Z885" s="54"/>
      <c r="AA885" s="54"/>
      <c r="AB885" s="54"/>
      <c r="AC885" s="54"/>
      <c r="AD885" s="54"/>
      <c r="AE885" s="54"/>
      <c r="AF885" s="54"/>
      <c r="AG885" s="5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54"/>
      <c r="P886" s="54"/>
      <c r="Q886" s="54"/>
      <c r="R886" s="54"/>
      <c r="S886" s="54"/>
      <c r="T886" s="54"/>
      <c r="U886" s="54"/>
      <c r="V886" s="54"/>
      <c r="W886" s="54"/>
      <c r="X886" s="54"/>
      <c r="Y886" s="54"/>
      <c r="Z886" s="54"/>
      <c r="AA886" s="54"/>
      <c r="AB886" s="54"/>
      <c r="AC886" s="54"/>
      <c r="AD886" s="54"/>
      <c r="AE886" s="54"/>
      <c r="AF886" s="54"/>
      <c r="AG886" s="5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54"/>
      <c r="P887" s="54"/>
      <c r="Q887" s="54"/>
      <c r="R887" s="54"/>
      <c r="S887" s="54"/>
      <c r="T887" s="54"/>
      <c r="U887" s="54"/>
      <c r="V887" s="54"/>
      <c r="W887" s="54"/>
      <c r="X887" s="54"/>
      <c r="Y887" s="54"/>
      <c r="Z887" s="54"/>
      <c r="AA887" s="54"/>
      <c r="AB887" s="54"/>
      <c r="AC887" s="54"/>
      <c r="AD887" s="54"/>
      <c r="AE887" s="54"/>
      <c r="AF887" s="54"/>
      <c r="AG887" s="5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54"/>
      <c r="P888" s="54"/>
      <c r="Q888" s="54"/>
      <c r="R888" s="54"/>
      <c r="S888" s="54"/>
      <c r="T888" s="54"/>
      <c r="U888" s="54"/>
      <c r="V888" s="54"/>
      <c r="W888" s="54"/>
      <c r="X888" s="54"/>
      <c r="Y888" s="54"/>
      <c r="Z888" s="54"/>
      <c r="AA888" s="54"/>
      <c r="AB888" s="54"/>
      <c r="AC888" s="54"/>
      <c r="AD888" s="54"/>
      <c r="AE888" s="54"/>
      <c r="AF888" s="54"/>
      <c r="AG888" s="5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54"/>
      <c r="P889" s="54"/>
      <c r="Q889" s="54"/>
      <c r="R889" s="54"/>
      <c r="S889" s="54"/>
      <c r="T889" s="54"/>
      <c r="U889" s="54"/>
      <c r="V889" s="54"/>
      <c r="W889" s="54"/>
      <c r="X889" s="54"/>
      <c r="Y889" s="54"/>
      <c r="Z889" s="54"/>
      <c r="AA889" s="54"/>
      <c r="AB889" s="54"/>
      <c r="AC889" s="54"/>
      <c r="AD889" s="54"/>
      <c r="AE889" s="54"/>
      <c r="AF889" s="54"/>
      <c r="AG889" s="5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54"/>
      <c r="P890" s="54"/>
      <c r="Q890" s="54"/>
      <c r="R890" s="54"/>
      <c r="S890" s="54"/>
      <c r="T890" s="54"/>
      <c r="U890" s="54"/>
      <c r="V890" s="54"/>
      <c r="W890" s="54"/>
      <c r="X890" s="54"/>
      <c r="Y890" s="54"/>
      <c r="Z890" s="54"/>
      <c r="AA890" s="54"/>
      <c r="AB890" s="54"/>
      <c r="AC890" s="54"/>
      <c r="AD890" s="54"/>
      <c r="AE890" s="54"/>
      <c r="AF890" s="54"/>
      <c r="AG890" s="5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54"/>
      <c r="P891" s="54"/>
      <c r="Q891" s="54"/>
      <c r="R891" s="54"/>
      <c r="S891" s="54"/>
      <c r="T891" s="54"/>
      <c r="U891" s="54"/>
      <c r="V891" s="54"/>
      <c r="W891" s="54"/>
      <c r="X891" s="54"/>
      <c r="Y891" s="54"/>
      <c r="Z891" s="54"/>
      <c r="AA891" s="54"/>
      <c r="AB891" s="54"/>
      <c r="AC891" s="54"/>
      <c r="AD891" s="54"/>
      <c r="AE891" s="54"/>
      <c r="AF891" s="54"/>
      <c r="AG891" s="5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54"/>
      <c r="P892" s="54"/>
      <c r="Q892" s="54"/>
      <c r="R892" s="54"/>
      <c r="S892" s="54"/>
      <c r="T892" s="54"/>
      <c r="U892" s="54"/>
      <c r="V892" s="54"/>
      <c r="W892" s="54"/>
      <c r="X892" s="54"/>
      <c r="Y892" s="54"/>
      <c r="Z892" s="54"/>
      <c r="AA892" s="54"/>
      <c r="AB892" s="54"/>
      <c r="AC892" s="54"/>
      <c r="AD892" s="54"/>
      <c r="AE892" s="54"/>
      <c r="AF892" s="54"/>
      <c r="AG892" s="5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54"/>
      <c r="P893" s="54"/>
      <c r="Q893" s="54"/>
      <c r="R893" s="54"/>
      <c r="S893" s="54"/>
      <c r="T893" s="54"/>
      <c r="U893" s="54"/>
      <c r="V893" s="54"/>
      <c r="W893" s="54"/>
      <c r="X893" s="54"/>
      <c r="Y893" s="54"/>
      <c r="Z893" s="54"/>
      <c r="AA893" s="54"/>
      <c r="AB893" s="54"/>
      <c r="AC893" s="54"/>
      <c r="AD893" s="54"/>
      <c r="AE893" s="54"/>
      <c r="AF893" s="54"/>
      <c r="AG893" s="5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54"/>
      <c r="P894" s="54"/>
      <c r="Q894" s="54"/>
      <c r="R894" s="54"/>
      <c r="S894" s="54"/>
      <c r="T894" s="54"/>
      <c r="U894" s="54"/>
      <c r="V894" s="54"/>
      <c r="W894" s="54"/>
      <c r="X894" s="54"/>
      <c r="Y894" s="54"/>
      <c r="Z894" s="54"/>
      <c r="AA894" s="54"/>
      <c r="AB894" s="54"/>
      <c r="AC894" s="54"/>
      <c r="AD894" s="54"/>
      <c r="AE894" s="54"/>
      <c r="AF894" s="54"/>
      <c r="AG894" s="5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54"/>
      <c r="P895" s="54"/>
      <c r="Q895" s="54"/>
      <c r="R895" s="54"/>
      <c r="S895" s="54"/>
      <c r="T895" s="54"/>
      <c r="U895" s="54"/>
      <c r="V895" s="54"/>
      <c r="W895" s="54"/>
      <c r="X895" s="54"/>
      <c r="Y895" s="54"/>
      <c r="Z895" s="54"/>
      <c r="AA895" s="54"/>
      <c r="AB895" s="54"/>
      <c r="AC895" s="54"/>
      <c r="AD895" s="54"/>
      <c r="AE895" s="54"/>
      <c r="AF895" s="54"/>
      <c r="AG895" s="5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54"/>
      <c r="P896" s="54"/>
      <c r="Q896" s="54"/>
      <c r="R896" s="54"/>
      <c r="S896" s="54"/>
      <c r="T896" s="54"/>
      <c r="U896" s="54"/>
      <c r="V896" s="54"/>
      <c r="W896" s="54"/>
      <c r="X896" s="54"/>
      <c r="Y896" s="54"/>
      <c r="Z896" s="54"/>
      <c r="AA896" s="54"/>
      <c r="AB896" s="54"/>
      <c r="AC896" s="54"/>
      <c r="AD896" s="54"/>
      <c r="AE896" s="54"/>
      <c r="AF896" s="54"/>
      <c r="AG896" s="5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54"/>
      <c r="P897" s="54"/>
      <c r="Q897" s="54"/>
      <c r="R897" s="54"/>
      <c r="S897" s="54"/>
      <c r="T897" s="54"/>
      <c r="U897" s="54"/>
      <c r="V897" s="54"/>
      <c r="W897" s="54"/>
      <c r="X897" s="54"/>
      <c r="Y897" s="54"/>
      <c r="Z897" s="54"/>
      <c r="AA897" s="54"/>
      <c r="AB897" s="54"/>
      <c r="AC897" s="54"/>
      <c r="AD897" s="54"/>
      <c r="AE897" s="54"/>
      <c r="AF897" s="54"/>
      <c r="AG897" s="5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54"/>
      <c r="P898" s="54"/>
      <c r="Q898" s="54"/>
      <c r="R898" s="54"/>
      <c r="S898" s="54"/>
      <c r="T898" s="54"/>
      <c r="U898" s="54"/>
      <c r="V898" s="54"/>
      <c r="W898" s="54"/>
      <c r="X898" s="54"/>
      <c r="Y898" s="54"/>
      <c r="Z898" s="54"/>
      <c r="AA898" s="54"/>
      <c r="AB898" s="54"/>
      <c r="AC898" s="54"/>
      <c r="AD898" s="54"/>
      <c r="AE898" s="54"/>
      <c r="AF898" s="54"/>
      <c r="AG898" s="5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54"/>
      <c r="P899" s="54"/>
      <c r="Q899" s="54"/>
      <c r="R899" s="54"/>
      <c r="S899" s="54"/>
      <c r="T899" s="54"/>
      <c r="U899" s="54"/>
      <c r="V899" s="54"/>
      <c r="W899" s="54"/>
      <c r="X899" s="54"/>
      <c r="Y899" s="54"/>
      <c r="Z899" s="54"/>
      <c r="AA899" s="54"/>
      <c r="AB899" s="54"/>
      <c r="AC899" s="54"/>
      <c r="AD899" s="54"/>
      <c r="AE899" s="54"/>
      <c r="AF899" s="54"/>
      <c r="AG899" s="5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54"/>
      <c r="P900" s="54"/>
      <c r="Q900" s="54"/>
      <c r="R900" s="54"/>
      <c r="S900" s="54"/>
      <c r="T900" s="54"/>
      <c r="U900" s="54"/>
      <c r="V900" s="54"/>
      <c r="W900" s="54"/>
      <c r="X900" s="54"/>
      <c r="Y900" s="54"/>
      <c r="Z900" s="54"/>
      <c r="AA900" s="54"/>
      <c r="AB900" s="54"/>
      <c r="AC900" s="54"/>
      <c r="AD900" s="54"/>
      <c r="AE900" s="54"/>
      <c r="AF900" s="54"/>
      <c r="AG900" s="5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54"/>
      <c r="P901" s="54"/>
      <c r="Q901" s="54"/>
      <c r="R901" s="54"/>
      <c r="S901" s="54"/>
      <c r="T901" s="54"/>
      <c r="U901" s="54"/>
      <c r="V901" s="54"/>
      <c r="W901" s="54"/>
      <c r="X901" s="54"/>
      <c r="Y901" s="54"/>
      <c r="Z901" s="54"/>
      <c r="AA901" s="54"/>
      <c r="AB901" s="54"/>
      <c r="AC901" s="54"/>
      <c r="AD901" s="54"/>
      <c r="AE901" s="54"/>
      <c r="AF901" s="54"/>
      <c r="AG901" s="5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54"/>
      <c r="P902" s="54"/>
      <c r="Q902" s="54"/>
      <c r="R902" s="54"/>
      <c r="S902" s="54"/>
      <c r="T902" s="54"/>
      <c r="U902" s="54"/>
      <c r="V902" s="54"/>
      <c r="W902" s="54"/>
      <c r="X902" s="54"/>
      <c r="Y902" s="54"/>
      <c r="Z902" s="54"/>
      <c r="AA902" s="54"/>
      <c r="AB902" s="54"/>
      <c r="AC902" s="54"/>
      <c r="AD902" s="54"/>
      <c r="AE902" s="54"/>
      <c r="AF902" s="54"/>
      <c r="AG902" s="5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54"/>
      <c r="P903" s="54"/>
      <c r="Q903" s="54"/>
      <c r="R903" s="54"/>
      <c r="S903" s="54"/>
      <c r="T903" s="54"/>
      <c r="U903" s="54"/>
      <c r="V903" s="54"/>
      <c r="W903" s="54"/>
      <c r="X903" s="54"/>
      <c r="Y903" s="54"/>
      <c r="Z903" s="54"/>
      <c r="AA903" s="54"/>
      <c r="AB903" s="54"/>
      <c r="AC903" s="54"/>
      <c r="AD903" s="54"/>
      <c r="AE903" s="54"/>
      <c r="AF903" s="54"/>
      <c r="AG903" s="5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54"/>
      <c r="P904" s="54"/>
      <c r="Q904" s="54"/>
      <c r="R904" s="54"/>
      <c r="S904" s="54"/>
      <c r="T904" s="54"/>
      <c r="U904" s="54"/>
      <c r="V904" s="54"/>
      <c r="W904" s="54"/>
      <c r="X904" s="54"/>
      <c r="Y904" s="54"/>
      <c r="Z904" s="54"/>
      <c r="AA904" s="54"/>
      <c r="AB904" s="54"/>
      <c r="AC904" s="54"/>
      <c r="AD904" s="54"/>
      <c r="AE904" s="54"/>
      <c r="AF904" s="54"/>
      <c r="AG904" s="5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54"/>
      <c r="P905" s="54"/>
      <c r="Q905" s="54"/>
      <c r="R905" s="54"/>
      <c r="S905" s="54"/>
      <c r="T905" s="54"/>
      <c r="U905" s="54"/>
      <c r="V905" s="54"/>
      <c r="W905" s="54"/>
      <c r="X905" s="54"/>
      <c r="Y905" s="54"/>
      <c r="Z905" s="54"/>
      <c r="AA905" s="54"/>
      <c r="AB905" s="54"/>
      <c r="AC905" s="54"/>
      <c r="AD905" s="54"/>
      <c r="AE905" s="54"/>
      <c r="AF905" s="54"/>
      <c r="AG905" s="5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54"/>
      <c r="P906" s="54"/>
      <c r="Q906" s="54"/>
      <c r="R906" s="54"/>
      <c r="S906" s="54"/>
      <c r="T906" s="54"/>
      <c r="U906" s="54"/>
      <c r="V906" s="54"/>
      <c r="W906" s="54"/>
      <c r="X906" s="54"/>
      <c r="Y906" s="54"/>
      <c r="Z906" s="54"/>
      <c r="AA906" s="54"/>
      <c r="AB906" s="54"/>
      <c r="AC906" s="54"/>
      <c r="AD906" s="54"/>
      <c r="AE906" s="54"/>
      <c r="AF906" s="54"/>
      <c r="AG906" s="5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54"/>
      <c r="P907" s="54"/>
      <c r="Q907" s="54"/>
      <c r="R907" s="54"/>
      <c r="S907" s="54"/>
      <c r="T907" s="54"/>
      <c r="U907" s="54"/>
      <c r="V907" s="54"/>
      <c r="W907" s="54"/>
      <c r="X907" s="54"/>
      <c r="Y907" s="54"/>
      <c r="Z907" s="54"/>
      <c r="AA907" s="54"/>
      <c r="AB907" s="54"/>
      <c r="AC907" s="54"/>
      <c r="AD907" s="54"/>
      <c r="AE907" s="54"/>
      <c r="AF907" s="54"/>
      <c r="AG907" s="5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54"/>
      <c r="P908" s="54"/>
      <c r="Q908" s="54"/>
      <c r="R908" s="54"/>
      <c r="S908" s="54"/>
      <c r="T908" s="54"/>
      <c r="U908" s="54"/>
      <c r="V908" s="54"/>
      <c r="W908" s="54"/>
      <c r="X908" s="54"/>
      <c r="Y908" s="54"/>
      <c r="Z908" s="54"/>
      <c r="AA908" s="54"/>
      <c r="AB908" s="54"/>
      <c r="AC908" s="54"/>
      <c r="AD908" s="54"/>
      <c r="AE908" s="54"/>
      <c r="AF908" s="54"/>
      <c r="AG908" s="5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54"/>
      <c r="P909" s="54"/>
      <c r="Q909" s="54"/>
      <c r="R909" s="54"/>
      <c r="S909" s="54"/>
      <c r="T909" s="54"/>
      <c r="U909" s="54"/>
      <c r="V909" s="54"/>
      <c r="W909" s="54"/>
      <c r="X909" s="54"/>
      <c r="Y909" s="54"/>
      <c r="Z909" s="54"/>
      <c r="AA909" s="54"/>
      <c r="AB909" s="54"/>
      <c r="AC909" s="54"/>
      <c r="AD909" s="54"/>
      <c r="AE909" s="54"/>
      <c r="AF909" s="54"/>
      <c r="AG909" s="5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54"/>
      <c r="P910" s="54"/>
      <c r="Q910" s="54"/>
      <c r="R910" s="54"/>
      <c r="S910" s="54"/>
      <c r="T910" s="54"/>
      <c r="U910" s="54"/>
      <c r="V910" s="54"/>
      <c r="W910" s="54"/>
      <c r="X910" s="54"/>
      <c r="Y910" s="54"/>
      <c r="Z910" s="54"/>
      <c r="AA910" s="54"/>
      <c r="AB910" s="54"/>
      <c r="AC910" s="54"/>
      <c r="AD910" s="54"/>
      <c r="AE910" s="54"/>
      <c r="AF910" s="54"/>
      <c r="AG910" s="5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54"/>
      <c r="P911" s="54"/>
      <c r="Q911" s="54"/>
      <c r="R911" s="54"/>
      <c r="S911" s="54"/>
      <c r="T911" s="54"/>
      <c r="U911" s="54"/>
      <c r="V911" s="54"/>
      <c r="W911" s="54"/>
      <c r="X911" s="54"/>
      <c r="Y911" s="54"/>
      <c r="Z911" s="54"/>
      <c r="AA911" s="54"/>
      <c r="AB911" s="54"/>
      <c r="AC911" s="54"/>
      <c r="AD911" s="54"/>
      <c r="AE911" s="54"/>
      <c r="AF911" s="54"/>
      <c r="AG911" s="5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54"/>
      <c r="P912" s="54"/>
      <c r="Q912" s="54"/>
      <c r="R912" s="54"/>
      <c r="S912" s="54"/>
      <c r="T912" s="54"/>
      <c r="U912" s="54"/>
      <c r="V912" s="54"/>
      <c r="W912" s="54"/>
      <c r="X912" s="54"/>
      <c r="Y912" s="54"/>
      <c r="Z912" s="54"/>
      <c r="AA912" s="54"/>
      <c r="AB912" s="54"/>
      <c r="AC912" s="54"/>
      <c r="AD912" s="54"/>
      <c r="AE912" s="54"/>
      <c r="AF912" s="54"/>
      <c r="AG912" s="5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54"/>
      <c r="P913" s="54"/>
      <c r="Q913" s="54"/>
      <c r="R913" s="54"/>
      <c r="S913" s="54"/>
      <c r="T913" s="54"/>
      <c r="U913" s="54"/>
      <c r="V913" s="54"/>
      <c r="W913" s="54"/>
      <c r="X913" s="54"/>
      <c r="Y913" s="54"/>
      <c r="Z913" s="54"/>
      <c r="AA913" s="54"/>
      <c r="AB913" s="54"/>
      <c r="AC913" s="54"/>
      <c r="AD913" s="54"/>
      <c r="AE913" s="54"/>
      <c r="AF913" s="54"/>
      <c r="AG913" s="5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54"/>
      <c r="P914" s="54"/>
      <c r="Q914" s="54"/>
      <c r="R914" s="54"/>
      <c r="S914" s="54"/>
      <c r="T914" s="54"/>
      <c r="U914" s="54"/>
      <c r="V914" s="54"/>
      <c r="W914" s="54"/>
      <c r="X914" s="54"/>
      <c r="Y914" s="54"/>
      <c r="Z914" s="54"/>
      <c r="AA914" s="54"/>
      <c r="AB914" s="54"/>
      <c r="AC914" s="54"/>
      <c r="AD914" s="54"/>
      <c r="AE914" s="54"/>
      <c r="AF914" s="54"/>
      <c r="AG914" s="5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54"/>
      <c r="P915" s="54"/>
      <c r="Q915" s="54"/>
      <c r="R915" s="54"/>
      <c r="S915" s="54"/>
      <c r="T915" s="54"/>
      <c r="U915" s="54"/>
      <c r="V915" s="54"/>
      <c r="W915" s="54"/>
      <c r="X915" s="54"/>
      <c r="Y915" s="54"/>
      <c r="Z915" s="54"/>
      <c r="AA915" s="54"/>
      <c r="AB915" s="54"/>
      <c r="AC915" s="54"/>
      <c r="AD915" s="54"/>
      <c r="AE915" s="54"/>
      <c r="AF915" s="54"/>
      <c r="AG915" s="5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54"/>
      <c r="P916" s="54"/>
      <c r="Q916" s="54"/>
      <c r="R916" s="54"/>
      <c r="S916" s="54"/>
      <c r="T916" s="54"/>
      <c r="U916" s="54"/>
      <c r="V916" s="54"/>
      <c r="W916" s="54"/>
      <c r="X916" s="54"/>
      <c r="Y916" s="54"/>
      <c r="Z916" s="54"/>
      <c r="AA916" s="54"/>
      <c r="AB916" s="54"/>
      <c r="AC916" s="54"/>
      <c r="AD916" s="54"/>
      <c r="AE916" s="54"/>
      <c r="AF916" s="54"/>
      <c r="AG916" s="5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54"/>
      <c r="P917" s="54"/>
      <c r="Q917" s="54"/>
      <c r="R917" s="54"/>
      <c r="S917" s="54"/>
      <c r="T917" s="54"/>
      <c r="U917" s="54"/>
      <c r="V917" s="54"/>
      <c r="W917" s="54"/>
      <c r="X917" s="54"/>
      <c r="Y917" s="54"/>
      <c r="Z917" s="54"/>
      <c r="AA917" s="54"/>
      <c r="AB917" s="54"/>
      <c r="AC917" s="54"/>
      <c r="AD917" s="54"/>
      <c r="AE917" s="54"/>
      <c r="AF917" s="54"/>
      <c r="AG917" s="5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54"/>
      <c r="P918" s="54"/>
      <c r="Q918" s="54"/>
      <c r="R918" s="54"/>
      <c r="S918" s="54"/>
      <c r="T918" s="54"/>
      <c r="U918" s="54"/>
      <c r="V918" s="54"/>
      <c r="W918" s="54"/>
      <c r="X918" s="54"/>
      <c r="Y918" s="54"/>
      <c r="Z918" s="54"/>
      <c r="AA918" s="54"/>
      <c r="AB918" s="54"/>
      <c r="AC918" s="54"/>
      <c r="AD918" s="54"/>
      <c r="AE918" s="54"/>
      <c r="AF918" s="54"/>
      <c r="AG918" s="5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54"/>
      <c r="P919" s="54"/>
      <c r="Q919" s="54"/>
      <c r="R919" s="54"/>
      <c r="S919" s="54"/>
      <c r="T919" s="54"/>
      <c r="U919" s="54"/>
      <c r="V919" s="54"/>
      <c r="W919" s="54"/>
      <c r="X919" s="54"/>
      <c r="Y919" s="54"/>
      <c r="Z919" s="54"/>
      <c r="AA919" s="54"/>
      <c r="AB919" s="54"/>
      <c r="AC919" s="54"/>
      <c r="AD919" s="54"/>
      <c r="AE919" s="54"/>
      <c r="AF919" s="54"/>
      <c r="AG919" s="5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54"/>
      <c r="P920" s="54"/>
      <c r="Q920" s="54"/>
      <c r="R920" s="54"/>
      <c r="S920" s="54"/>
      <c r="T920" s="54"/>
      <c r="U920" s="54"/>
      <c r="V920" s="54"/>
      <c r="W920" s="54"/>
      <c r="X920" s="54"/>
      <c r="Y920" s="54"/>
      <c r="Z920" s="54"/>
      <c r="AA920" s="54"/>
      <c r="AB920" s="54"/>
      <c r="AC920" s="54"/>
      <c r="AD920" s="54"/>
      <c r="AE920" s="54"/>
      <c r="AF920" s="54"/>
      <c r="AG920" s="5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54"/>
      <c r="P921" s="54"/>
      <c r="Q921" s="54"/>
      <c r="R921" s="54"/>
      <c r="S921" s="54"/>
      <c r="T921" s="54"/>
      <c r="U921" s="54"/>
      <c r="V921" s="54"/>
      <c r="W921" s="54"/>
      <c r="X921" s="54"/>
      <c r="Y921" s="54"/>
      <c r="Z921" s="54"/>
      <c r="AA921" s="54"/>
      <c r="AB921" s="54"/>
      <c r="AC921" s="54"/>
      <c r="AD921" s="54"/>
      <c r="AE921" s="54"/>
      <c r="AF921" s="54"/>
      <c r="AG921" s="5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54"/>
      <c r="P922" s="54"/>
      <c r="Q922" s="54"/>
      <c r="R922" s="54"/>
      <c r="S922" s="54"/>
      <c r="T922" s="54"/>
      <c r="U922" s="54"/>
      <c r="V922" s="54"/>
      <c r="W922" s="54"/>
      <c r="X922" s="54"/>
      <c r="Y922" s="54"/>
      <c r="Z922" s="54"/>
      <c r="AA922" s="54"/>
      <c r="AB922" s="54"/>
      <c r="AC922" s="54"/>
      <c r="AD922" s="54"/>
      <c r="AE922" s="54"/>
      <c r="AF922" s="54"/>
      <c r="AG922" s="5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54"/>
      <c r="P923" s="54"/>
      <c r="Q923" s="54"/>
      <c r="R923" s="54"/>
      <c r="S923" s="54"/>
      <c r="T923" s="54"/>
      <c r="U923" s="54"/>
      <c r="V923" s="54"/>
      <c r="W923" s="54"/>
      <c r="X923" s="54"/>
      <c r="Y923" s="54"/>
      <c r="Z923" s="54"/>
      <c r="AA923" s="54"/>
      <c r="AB923" s="54"/>
      <c r="AC923" s="54"/>
      <c r="AD923" s="54"/>
      <c r="AE923" s="54"/>
      <c r="AF923" s="54"/>
      <c r="AG923" s="5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54"/>
      <c r="P924" s="54"/>
      <c r="Q924" s="54"/>
      <c r="R924" s="54"/>
      <c r="S924" s="54"/>
      <c r="T924" s="54"/>
      <c r="U924" s="54"/>
      <c r="V924" s="54"/>
      <c r="W924" s="54"/>
      <c r="X924" s="54"/>
      <c r="Y924" s="54"/>
      <c r="Z924" s="54"/>
      <c r="AA924" s="54"/>
      <c r="AB924" s="54"/>
      <c r="AC924" s="54"/>
      <c r="AD924" s="54"/>
      <c r="AE924" s="54"/>
      <c r="AF924" s="54"/>
      <c r="AG924" s="5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54"/>
      <c r="P925" s="54"/>
      <c r="Q925" s="54"/>
      <c r="R925" s="54"/>
      <c r="S925" s="54"/>
      <c r="T925" s="54"/>
      <c r="U925" s="54"/>
      <c r="V925" s="54"/>
      <c r="W925" s="54"/>
      <c r="X925" s="54"/>
      <c r="Y925" s="54"/>
      <c r="Z925" s="54"/>
      <c r="AA925" s="54"/>
      <c r="AB925" s="54"/>
      <c r="AC925" s="54"/>
      <c r="AD925" s="54"/>
      <c r="AE925" s="54"/>
      <c r="AF925" s="54"/>
      <c r="AG925" s="5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54"/>
      <c r="P926" s="54"/>
      <c r="Q926" s="54"/>
      <c r="R926" s="54"/>
      <c r="S926" s="54"/>
      <c r="T926" s="54"/>
      <c r="U926" s="54"/>
      <c r="V926" s="54"/>
      <c r="W926" s="54"/>
      <c r="X926" s="54"/>
      <c r="Y926" s="54"/>
      <c r="Z926" s="54"/>
      <c r="AA926" s="54"/>
      <c r="AB926" s="54"/>
      <c r="AC926" s="54"/>
      <c r="AD926" s="54"/>
      <c r="AE926" s="54"/>
      <c r="AF926" s="54"/>
      <c r="AG926" s="5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54"/>
      <c r="P927" s="54"/>
      <c r="Q927" s="54"/>
      <c r="R927" s="54"/>
      <c r="S927" s="54"/>
      <c r="T927" s="54"/>
      <c r="U927" s="54"/>
      <c r="V927" s="54"/>
      <c r="W927" s="54"/>
      <c r="X927" s="54"/>
      <c r="Y927" s="54"/>
      <c r="Z927" s="54"/>
      <c r="AA927" s="54"/>
      <c r="AB927" s="54"/>
      <c r="AC927" s="54"/>
      <c r="AD927" s="54"/>
      <c r="AE927" s="54"/>
      <c r="AF927" s="54"/>
      <c r="AG927" s="5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54"/>
      <c r="P928" s="54"/>
      <c r="Q928" s="54"/>
      <c r="R928" s="54"/>
      <c r="S928" s="54"/>
      <c r="T928" s="54"/>
      <c r="U928" s="54"/>
      <c r="V928" s="54"/>
      <c r="W928" s="54"/>
      <c r="X928" s="54"/>
      <c r="Y928" s="54"/>
      <c r="Z928" s="54"/>
      <c r="AA928" s="54"/>
      <c r="AB928" s="54"/>
      <c r="AC928" s="54"/>
      <c r="AD928" s="54"/>
      <c r="AE928" s="54"/>
      <c r="AF928" s="54"/>
      <c r="AG928" s="5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54"/>
      <c r="P929" s="54"/>
      <c r="Q929" s="54"/>
      <c r="R929" s="54"/>
      <c r="S929" s="54"/>
      <c r="T929" s="54"/>
      <c r="U929" s="54"/>
      <c r="V929" s="54"/>
      <c r="W929" s="54"/>
      <c r="X929" s="54"/>
      <c r="Y929" s="54"/>
      <c r="Z929" s="54"/>
      <c r="AA929" s="54"/>
      <c r="AB929" s="54"/>
      <c r="AC929" s="54"/>
      <c r="AD929" s="54"/>
      <c r="AE929" s="54"/>
      <c r="AF929" s="54"/>
      <c r="AG929" s="5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54"/>
      <c r="P930" s="54"/>
      <c r="Q930" s="54"/>
      <c r="R930" s="54"/>
      <c r="S930" s="54"/>
      <c r="T930" s="54"/>
      <c r="U930" s="54"/>
      <c r="V930" s="54"/>
      <c r="W930" s="54"/>
      <c r="X930" s="54"/>
      <c r="Y930" s="54"/>
      <c r="Z930" s="54"/>
      <c r="AA930" s="54"/>
      <c r="AB930" s="54"/>
      <c r="AC930" s="54"/>
      <c r="AD930" s="54"/>
      <c r="AE930" s="54"/>
      <c r="AF930" s="54"/>
      <c r="AG930" s="5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54"/>
      <c r="P931" s="54"/>
      <c r="Q931" s="54"/>
      <c r="R931" s="54"/>
      <c r="S931" s="54"/>
      <c r="T931" s="54"/>
      <c r="U931" s="54"/>
      <c r="V931" s="54"/>
      <c r="W931" s="54"/>
      <c r="X931" s="54"/>
      <c r="Y931" s="54"/>
      <c r="Z931" s="54"/>
      <c r="AA931" s="54"/>
      <c r="AB931" s="54"/>
      <c r="AC931" s="54"/>
      <c r="AD931" s="54"/>
      <c r="AE931" s="54"/>
      <c r="AF931" s="54"/>
      <c r="AG931" s="5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54"/>
      <c r="P932" s="54"/>
      <c r="Q932" s="54"/>
      <c r="R932" s="54"/>
      <c r="S932" s="54"/>
      <c r="T932" s="54"/>
      <c r="U932" s="54"/>
      <c r="V932" s="54"/>
      <c r="W932" s="54"/>
      <c r="X932" s="54"/>
      <c r="Y932" s="54"/>
      <c r="Z932" s="54"/>
      <c r="AA932" s="54"/>
      <c r="AB932" s="54"/>
      <c r="AC932" s="54"/>
      <c r="AD932" s="54"/>
      <c r="AE932" s="54"/>
      <c r="AF932" s="54"/>
      <c r="AG932" s="5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54"/>
      <c r="P933" s="54"/>
      <c r="Q933" s="54"/>
      <c r="R933" s="54"/>
      <c r="S933" s="54"/>
      <c r="T933" s="54"/>
      <c r="U933" s="54"/>
      <c r="V933" s="54"/>
      <c r="W933" s="54"/>
      <c r="X933" s="54"/>
      <c r="Y933" s="54"/>
      <c r="Z933" s="54"/>
      <c r="AA933" s="54"/>
      <c r="AB933" s="54"/>
      <c r="AC933" s="54"/>
      <c r="AD933" s="54"/>
      <c r="AE933" s="54"/>
      <c r="AF933" s="54"/>
      <c r="AG933" s="5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54"/>
      <c r="P934" s="54"/>
      <c r="Q934" s="54"/>
      <c r="R934" s="54"/>
      <c r="S934" s="54"/>
      <c r="T934" s="54"/>
      <c r="U934" s="54"/>
      <c r="V934" s="54"/>
      <c r="W934" s="54"/>
      <c r="X934" s="54"/>
      <c r="Y934" s="54"/>
      <c r="Z934" s="54"/>
      <c r="AA934" s="54"/>
      <c r="AB934" s="54"/>
      <c r="AC934" s="54"/>
      <c r="AD934" s="54"/>
      <c r="AE934" s="54"/>
      <c r="AF934" s="54"/>
      <c r="AG934" s="5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54"/>
      <c r="P935" s="54"/>
      <c r="Q935" s="54"/>
      <c r="R935" s="54"/>
      <c r="S935" s="54"/>
      <c r="T935" s="54"/>
      <c r="U935" s="54"/>
      <c r="V935" s="54"/>
      <c r="W935" s="54"/>
      <c r="X935" s="54"/>
      <c r="Y935" s="54"/>
      <c r="Z935" s="54"/>
      <c r="AA935" s="54"/>
      <c r="AB935" s="54"/>
      <c r="AC935" s="54"/>
      <c r="AD935" s="54"/>
      <c r="AE935" s="54"/>
      <c r="AF935" s="54"/>
      <c r="AG935" s="5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54"/>
      <c r="P936" s="54"/>
      <c r="Q936" s="54"/>
      <c r="R936" s="54"/>
      <c r="S936" s="54"/>
      <c r="T936" s="54"/>
      <c r="U936" s="54"/>
      <c r="V936" s="54"/>
      <c r="W936" s="54"/>
      <c r="X936" s="54"/>
      <c r="Y936" s="54"/>
      <c r="Z936" s="54"/>
      <c r="AA936" s="54"/>
      <c r="AB936" s="54"/>
      <c r="AC936" s="54"/>
      <c r="AD936" s="54"/>
      <c r="AE936" s="54"/>
      <c r="AF936" s="54"/>
      <c r="AG936" s="5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54"/>
      <c r="P937" s="54"/>
      <c r="Q937" s="54"/>
      <c r="R937" s="54"/>
      <c r="S937" s="54"/>
      <c r="T937" s="54"/>
      <c r="U937" s="54"/>
      <c r="V937" s="54"/>
      <c r="W937" s="54"/>
      <c r="X937" s="54"/>
      <c r="Y937" s="54"/>
      <c r="Z937" s="54"/>
      <c r="AA937" s="54"/>
      <c r="AB937" s="54"/>
      <c r="AC937" s="54"/>
      <c r="AD937" s="54"/>
      <c r="AE937" s="54"/>
      <c r="AF937" s="54"/>
      <c r="AG937" s="5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54"/>
      <c r="P938" s="54"/>
      <c r="Q938" s="54"/>
      <c r="R938" s="54"/>
      <c r="S938" s="54"/>
      <c r="T938" s="54"/>
      <c r="U938" s="54"/>
      <c r="V938" s="54"/>
      <c r="W938" s="54"/>
      <c r="X938" s="54"/>
      <c r="Y938" s="54"/>
      <c r="Z938" s="54"/>
      <c r="AA938" s="54"/>
      <c r="AB938" s="54"/>
      <c r="AC938" s="54"/>
      <c r="AD938" s="54"/>
      <c r="AE938" s="54"/>
      <c r="AF938" s="54"/>
      <c r="AG938" s="5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54"/>
      <c r="P939" s="54"/>
      <c r="Q939" s="54"/>
      <c r="R939" s="54"/>
      <c r="S939" s="54"/>
      <c r="T939" s="54"/>
      <c r="U939" s="54"/>
      <c r="V939" s="54"/>
      <c r="W939" s="54"/>
      <c r="X939" s="54"/>
      <c r="Y939" s="54"/>
      <c r="Z939" s="54"/>
      <c r="AA939" s="54"/>
      <c r="AB939" s="54"/>
      <c r="AC939" s="54"/>
      <c r="AD939" s="54"/>
      <c r="AE939" s="54"/>
      <c r="AF939" s="54"/>
      <c r="AG939" s="5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54"/>
      <c r="P940" s="54"/>
      <c r="Q940" s="54"/>
      <c r="R940" s="54"/>
      <c r="S940" s="54"/>
      <c r="T940" s="54"/>
      <c r="U940" s="54"/>
      <c r="V940" s="54"/>
      <c r="W940" s="54"/>
      <c r="X940" s="54"/>
      <c r="Y940" s="54"/>
      <c r="Z940" s="54"/>
      <c r="AA940" s="54"/>
      <c r="AB940" s="54"/>
      <c r="AC940" s="54"/>
      <c r="AD940" s="54"/>
      <c r="AE940" s="54"/>
      <c r="AF940" s="54"/>
      <c r="AG940" s="5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54"/>
      <c r="P941" s="54"/>
      <c r="Q941" s="54"/>
      <c r="R941" s="54"/>
      <c r="S941" s="54"/>
      <c r="T941" s="54"/>
      <c r="U941" s="54"/>
      <c r="V941" s="54"/>
      <c r="W941" s="54"/>
      <c r="X941" s="54"/>
      <c r="Y941" s="54"/>
      <c r="Z941" s="54"/>
      <c r="AA941" s="54"/>
      <c r="AB941" s="54"/>
      <c r="AC941" s="54"/>
      <c r="AD941" s="54"/>
      <c r="AE941" s="54"/>
      <c r="AF941" s="54"/>
      <c r="AG941" s="5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54"/>
      <c r="P942" s="54"/>
      <c r="Q942" s="54"/>
      <c r="R942" s="54"/>
      <c r="S942" s="54"/>
      <c r="T942" s="54"/>
      <c r="U942" s="54"/>
      <c r="V942" s="54"/>
      <c r="W942" s="54"/>
      <c r="X942" s="54"/>
      <c r="Y942" s="54"/>
      <c r="Z942" s="54"/>
      <c r="AA942" s="54"/>
      <c r="AB942" s="54"/>
      <c r="AC942" s="54"/>
      <c r="AD942" s="54"/>
      <c r="AE942" s="54"/>
      <c r="AF942" s="54"/>
      <c r="AG942" s="5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54"/>
      <c r="P943" s="54"/>
      <c r="Q943" s="54"/>
      <c r="R943" s="54"/>
      <c r="S943" s="54"/>
      <c r="T943" s="54"/>
      <c r="U943" s="54"/>
      <c r="V943" s="54"/>
      <c r="W943" s="54"/>
      <c r="X943" s="54"/>
      <c r="Y943" s="54"/>
      <c r="Z943" s="54"/>
      <c r="AA943" s="54"/>
      <c r="AB943" s="54"/>
      <c r="AC943" s="54"/>
      <c r="AD943" s="54"/>
      <c r="AE943" s="54"/>
      <c r="AF943" s="54"/>
      <c r="AG943" s="5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54"/>
      <c r="P944" s="54"/>
      <c r="Q944" s="54"/>
      <c r="R944" s="54"/>
      <c r="S944" s="54"/>
      <c r="T944" s="54"/>
      <c r="U944" s="54"/>
      <c r="V944" s="54"/>
      <c r="W944" s="54"/>
      <c r="X944" s="54"/>
      <c r="Y944" s="54"/>
      <c r="Z944" s="54"/>
      <c r="AA944" s="54"/>
      <c r="AB944" s="54"/>
      <c r="AC944" s="54"/>
      <c r="AD944" s="54"/>
      <c r="AE944" s="54"/>
      <c r="AF944" s="54"/>
      <c r="AG944" s="5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54"/>
      <c r="P945" s="54"/>
      <c r="Q945" s="54"/>
      <c r="R945" s="54"/>
      <c r="S945" s="54"/>
      <c r="T945" s="54"/>
      <c r="U945" s="54"/>
      <c r="V945" s="54"/>
      <c r="W945" s="54"/>
      <c r="X945" s="54"/>
      <c r="Y945" s="54"/>
      <c r="Z945" s="54"/>
      <c r="AA945" s="54"/>
      <c r="AB945" s="54"/>
      <c r="AC945" s="54"/>
      <c r="AD945" s="54"/>
      <c r="AE945" s="54"/>
      <c r="AF945" s="54"/>
      <c r="AG945" s="5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54"/>
      <c r="P946" s="54"/>
      <c r="Q946" s="54"/>
      <c r="R946" s="54"/>
      <c r="S946" s="54"/>
      <c r="T946" s="54"/>
      <c r="U946" s="54"/>
      <c r="V946" s="54"/>
      <c r="W946" s="54"/>
      <c r="X946" s="54"/>
      <c r="Y946" s="54"/>
      <c r="Z946" s="54"/>
      <c r="AA946" s="54"/>
      <c r="AB946" s="54"/>
      <c r="AC946" s="54"/>
      <c r="AD946" s="54"/>
      <c r="AE946" s="54"/>
      <c r="AF946" s="54"/>
      <c r="AG946" s="5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54"/>
      <c r="P947" s="54"/>
      <c r="Q947" s="54"/>
      <c r="R947" s="54"/>
      <c r="S947" s="54"/>
      <c r="T947" s="54"/>
      <c r="U947" s="54"/>
      <c r="V947" s="54"/>
      <c r="W947" s="54"/>
      <c r="X947" s="54"/>
      <c r="Y947" s="54"/>
      <c r="Z947" s="54"/>
      <c r="AA947" s="54"/>
      <c r="AB947" s="54"/>
      <c r="AC947" s="54"/>
      <c r="AD947" s="54"/>
      <c r="AE947" s="54"/>
      <c r="AF947" s="54"/>
      <c r="AG947" s="5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54"/>
      <c r="P948" s="54"/>
      <c r="Q948" s="54"/>
      <c r="R948" s="54"/>
      <c r="S948" s="54"/>
      <c r="T948" s="54"/>
      <c r="U948" s="54"/>
      <c r="V948" s="54"/>
      <c r="W948" s="54"/>
      <c r="X948" s="54"/>
      <c r="Y948" s="54"/>
      <c r="Z948" s="54"/>
      <c r="AA948" s="54"/>
      <c r="AB948" s="54"/>
      <c r="AC948" s="54"/>
      <c r="AD948" s="54"/>
      <c r="AE948" s="54"/>
      <c r="AF948" s="54"/>
      <c r="AG948" s="5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54"/>
      <c r="P949" s="54"/>
      <c r="Q949" s="54"/>
      <c r="R949" s="54"/>
      <c r="S949" s="54"/>
      <c r="T949" s="54"/>
      <c r="U949" s="54"/>
      <c r="V949" s="54"/>
      <c r="W949" s="54"/>
      <c r="X949" s="54"/>
      <c r="Y949" s="54"/>
      <c r="Z949" s="54"/>
      <c r="AA949" s="54"/>
      <c r="AB949" s="54"/>
      <c r="AC949" s="54"/>
      <c r="AD949" s="54"/>
      <c r="AE949" s="54"/>
      <c r="AF949" s="54"/>
      <c r="AG949" s="5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54"/>
      <c r="P950" s="54"/>
      <c r="Q950" s="54"/>
      <c r="R950" s="54"/>
      <c r="S950" s="54"/>
      <c r="T950" s="54"/>
      <c r="U950" s="54"/>
      <c r="V950" s="54"/>
      <c r="W950" s="54"/>
      <c r="X950" s="54"/>
      <c r="Y950" s="54"/>
      <c r="Z950" s="54"/>
      <c r="AA950" s="54"/>
      <c r="AB950" s="54"/>
      <c r="AC950" s="54"/>
      <c r="AD950" s="54"/>
      <c r="AE950" s="54"/>
      <c r="AF950" s="54"/>
      <c r="AG950" s="5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54"/>
      <c r="P951" s="54"/>
      <c r="Q951" s="54"/>
      <c r="R951" s="54"/>
      <c r="S951" s="54"/>
      <c r="T951" s="54"/>
      <c r="U951" s="54"/>
      <c r="V951" s="54"/>
      <c r="W951" s="54"/>
      <c r="X951" s="54"/>
      <c r="Y951" s="54"/>
      <c r="Z951" s="54"/>
      <c r="AA951" s="54"/>
      <c r="AB951" s="54"/>
      <c r="AC951" s="54"/>
      <c r="AD951" s="54"/>
      <c r="AE951" s="54"/>
      <c r="AF951" s="54"/>
      <c r="AG951" s="5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54"/>
      <c r="P952" s="54"/>
      <c r="Q952" s="54"/>
      <c r="R952" s="54"/>
      <c r="S952" s="54"/>
      <c r="T952" s="54"/>
      <c r="U952" s="54"/>
      <c r="V952" s="54"/>
      <c r="W952" s="54"/>
      <c r="X952" s="54"/>
      <c r="Y952" s="54"/>
      <c r="Z952" s="54"/>
      <c r="AA952" s="54"/>
      <c r="AB952" s="54"/>
      <c r="AC952" s="54"/>
      <c r="AD952" s="54"/>
      <c r="AE952" s="54"/>
      <c r="AF952" s="54"/>
      <c r="AG952" s="5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54"/>
      <c r="P953" s="54"/>
      <c r="Q953" s="54"/>
      <c r="R953" s="54"/>
      <c r="S953" s="54"/>
      <c r="T953" s="54"/>
      <c r="U953" s="54"/>
      <c r="V953" s="54"/>
      <c r="W953" s="54"/>
      <c r="X953" s="54"/>
      <c r="Y953" s="54"/>
      <c r="Z953" s="54"/>
      <c r="AA953" s="54"/>
      <c r="AB953" s="54"/>
      <c r="AC953" s="54"/>
      <c r="AD953" s="54"/>
      <c r="AE953" s="54"/>
      <c r="AF953" s="54"/>
      <c r="AG953" s="5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54"/>
      <c r="P954" s="54"/>
      <c r="Q954" s="54"/>
      <c r="R954" s="54"/>
      <c r="S954" s="54"/>
      <c r="T954" s="54"/>
      <c r="U954" s="54"/>
      <c r="V954" s="54"/>
      <c r="W954" s="54"/>
      <c r="X954" s="54"/>
      <c r="Y954" s="54"/>
      <c r="Z954" s="54"/>
      <c r="AA954" s="54"/>
      <c r="AB954" s="54"/>
      <c r="AC954" s="54"/>
      <c r="AD954" s="54"/>
      <c r="AE954" s="54"/>
      <c r="AF954" s="54"/>
      <c r="AG954" s="5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54"/>
      <c r="P955" s="54"/>
      <c r="Q955" s="54"/>
      <c r="R955" s="54"/>
      <c r="S955" s="54"/>
      <c r="T955" s="54"/>
      <c r="U955" s="54"/>
      <c r="V955" s="54"/>
      <c r="W955" s="54"/>
      <c r="X955" s="54"/>
      <c r="Y955" s="54"/>
      <c r="Z955" s="54"/>
      <c r="AA955" s="54"/>
      <c r="AB955" s="54"/>
      <c r="AC955" s="54"/>
      <c r="AD955" s="54"/>
      <c r="AE955" s="54"/>
      <c r="AF955" s="54"/>
      <c r="AG955" s="5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54"/>
      <c r="P956" s="54"/>
      <c r="Q956" s="54"/>
      <c r="R956" s="54"/>
      <c r="S956" s="54"/>
      <c r="T956" s="54"/>
      <c r="U956" s="54"/>
      <c r="V956" s="54"/>
      <c r="W956" s="54"/>
      <c r="X956" s="54"/>
      <c r="Y956" s="54"/>
      <c r="Z956" s="54"/>
      <c r="AA956" s="54"/>
      <c r="AB956" s="54"/>
      <c r="AC956" s="54"/>
      <c r="AD956" s="54"/>
      <c r="AE956" s="54"/>
      <c r="AF956" s="54"/>
      <c r="AG956" s="5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54"/>
      <c r="P957" s="54"/>
      <c r="Q957" s="54"/>
      <c r="R957" s="54"/>
      <c r="S957" s="54"/>
      <c r="T957" s="54"/>
      <c r="U957" s="54"/>
      <c r="V957" s="54"/>
      <c r="W957" s="54"/>
      <c r="X957" s="54"/>
      <c r="Y957" s="54"/>
      <c r="Z957" s="54"/>
      <c r="AA957" s="54"/>
      <c r="AB957" s="54"/>
      <c r="AC957" s="54"/>
      <c r="AD957" s="54"/>
      <c r="AE957" s="54"/>
      <c r="AF957" s="54"/>
      <c r="AG957" s="5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54"/>
      <c r="P958" s="54"/>
      <c r="Q958" s="54"/>
      <c r="R958" s="54"/>
      <c r="S958" s="54"/>
      <c r="T958" s="54"/>
      <c r="U958" s="54"/>
      <c r="V958" s="54"/>
      <c r="W958" s="54"/>
      <c r="X958" s="54"/>
      <c r="Y958" s="54"/>
      <c r="Z958" s="54"/>
      <c r="AA958" s="54"/>
      <c r="AB958" s="54"/>
      <c r="AC958" s="54"/>
      <c r="AD958" s="54"/>
      <c r="AE958" s="54"/>
      <c r="AF958" s="54"/>
      <c r="AG958" s="5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54"/>
      <c r="P959" s="54"/>
      <c r="Q959" s="54"/>
      <c r="R959" s="54"/>
      <c r="S959" s="54"/>
      <c r="T959" s="54"/>
      <c r="U959" s="54"/>
      <c r="V959" s="54"/>
      <c r="W959" s="54"/>
      <c r="X959" s="54"/>
      <c r="Y959" s="54"/>
      <c r="Z959" s="54"/>
      <c r="AA959" s="54"/>
      <c r="AB959" s="54"/>
      <c r="AC959" s="54"/>
      <c r="AD959" s="54"/>
      <c r="AE959" s="54"/>
      <c r="AF959" s="54"/>
      <c r="AG959" s="5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54"/>
      <c r="P960" s="54"/>
      <c r="Q960" s="54"/>
      <c r="R960" s="54"/>
      <c r="S960" s="54"/>
      <c r="T960" s="54"/>
      <c r="U960" s="54"/>
      <c r="V960" s="54"/>
      <c r="W960" s="54"/>
      <c r="X960" s="54"/>
      <c r="Y960" s="54"/>
      <c r="Z960" s="54"/>
      <c r="AA960" s="54"/>
      <c r="AB960" s="54"/>
      <c r="AC960" s="54"/>
      <c r="AD960" s="54"/>
      <c r="AE960" s="54"/>
      <c r="AF960" s="54"/>
      <c r="AG960" s="5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54"/>
      <c r="P961" s="54"/>
      <c r="Q961" s="54"/>
      <c r="R961" s="54"/>
      <c r="S961" s="54"/>
      <c r="T961" s="54"/>
      <c r="U961" s="54"/>
      <c r="V961" s="54"/>
      <c r="W961" s="54"/>
      <c r="X961" s="54"/>
      <c r="Y961" s="54"/>
      <c r="Z961" s="54"/>
      <c r="AA961" s="54"/>
      <c r="AB961" s="54"/>
      <c r="AC961" s="54"/>
      <c r="AD961" s="54"/>
      <c r="AE961" s="54"/>
      <c r="AF961" s="54"/>
      <c r="AG961" s="5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54"/>
      <c r="P962" s="54"/>
      <c r="Q962" s="54"/>
      <c r="R962" s="54"/>
      <c r="S962" s="54"/>
      <c r="T962" s="54"/>
      <c r="U962" s="54"/>
      <c r="V962" s="54"/>
      <c r="W962" s="54"/>
      <c r="X962" s="54"/>
      <c r="Y962" s="54"/>
      <c r="Z962" s="54"/>
      <c r="AA962" s="54"/>
      <c r="AB962" s="54"/>
      <c r="AC962" s="54"/>
      <c r="AD962" s="54"/>
      <c r="AE962" s="54"/>
      <c r="AF962" s="54"/>
      <c r="AG962" s="5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54"/>
      <c r="P963" s="54"/>
      <c r="Q963" s="54"/>
      <c r="R963" s="54"/>
      <c r="S963" s="54"/>
      <c r="T963" s="54"/>
      <c r="U963" s="54"/>
      <c r="V963" s="54"/>
      <c r="W963" s="54"/>
      <c r="X963" s="54"/>
      <c r="Y963" s="54"/>
      <c r="Z963" s="54"/>
      <c r="AA963" s="54"/>
      <c r="AB963" s="54"/>
      <c r="AC963" s="54"/>
      <c r="AD963" s="54"/>
      <c r="AE963" s="54"/>
      <c r="AF963" s="54"/>
      <c r="AG963" s="5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54"/>
      <c r="P964" s="54"/>
      <c r="Q964" s="54"/>
      <c r="R964" s="54"/>
      <c r="S964" s="54"/>
      <c r="T964" s="54"/>
      <c r="U964" s="54"/>
      <c r="V964" s="54"/>
      <c r="W964" s="54"/>
      <c r="X964" s="54"/>
      <c r="Y964" s="54"/>
      <c r="Z964" s="54"/>
      <c r="AA964" s="54"/>
      <c r="AB964" s="54"/>
      <c r="AC964" s="54"/>
      <c r="AD964" s="54"/>
      <c r="AE964" s="54"/>
      <c r="AF964" s="54"/>
      <c r="AG964" s="5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54"/>
      <c r="P965" s="54"/>
      <c r="Q965" s="54"/>
      <c r="R965" s="54"/>
      <c r="S965" s="54"/>
      <c r="T965" s="54"/>
      <c r="U965" s="54"/>
      <c r="V965" s="54"/>
      <c r="W965" s="54"/>
      <c r="X965" s="54"/>
      <c r="Y965" s="54"/>
      <c r="Z965" s="54"/>
      <c r="AA965" s="54"/>
      <c r="AB965" s="54"/>
      <c r="AC965" s="54"/>
      <c r="AD965" s="54"/>
      <c r="AE965" s="54"/>
      <c r="AF965" s="54"/>
      <c r="AG965" s="5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54"/>
      <c r="P966" s="54"/>
      <c r="Q966" s="54"/>
      <c r="R966" s="54"/>
      <c r="S966" s="54"/>
      <c r="T966" s="54"/>
      <c r="U966" s="54"/>
      <c r="V966" s="54"/>
      <c r="W966" s="54"/>
      <c r="X966" s="54"/>
      <c r="Y966" s="54"/>
      <c r="Z966" s="54"/>
      <c r="AA966" s="54"/>
      <c r="AB966" s="54"/>
      <c r="AC966" s="54"/>
      <c r="AD966" s="54"/>
      <c r="AE966" s="54"/>
      <c r="AF966" s="54"/>
      <c r="AG966" s="5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54"/>
      <c r="P967" s="54"/>
      <c r="Q967" s="54"/>
      <c r="R967" s="54"/>
      <c r="S967" s="54"/>
      <c r="T967" s="54"/>
      <c r="U967" s="54"/>
      <c r="V967" s="54"/>
      <c r="W967" s="54"/>
      <c r="X967" s="54"/>
      <c r="Y967" s="54"/>
      <c r="Z967" s="54"/>
      <c r="AA967" s="54"/>
      <c r="AB967" s="54"/>
      <c r="AC967" s="54"/>
      <c r="AD967" s="54"/>
      <c r="AE967" s="54"/>
      <c r="AF967" s="54"/>
      <c r="AG967" s="5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54"/>
      <c r="P968" s="54"/>
      <c r="Q968" s="54"/>
      <c r="R968" s="54"/>
      <c r="S968" s="54"/>
      <c r="T968" s="54"/>
      <c r="U968" s="54"/>
      <c r="V968" s="54"/>
      <c r="W968" s="54"/>
      <c r="X968" s="54"/>
      <c r="Y968" s="54"/>
      <c r="Z968" s="54"/>
      <c r="AA968" s="54"/>
      <c r="AB968" s="54"/>
      <c r="AC968" s="54"/>
      <c r="AD968" s="54"/>
      <c r="AE968" s="54"/>
      <c r="AF968" s="54"/>
      <c r="AG968" s="5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54"/>
      <c r="P969" s="54"/>
      <c r="Q969" s="54"/>
      <c r="R969" s="54"/>
      <c r="S969" s="54"/>
      <c r="T969" s="54"/>
      <c r="U969" s="54"/>
      <c r="V969" s="54"/>
      <c r="W969" s="54"/>
      <c r="X969" s="54"/>
      <c r="Y969" s="54"/>
      <c r="Z969" s="54"/>
      <c r="AA969" s="54"/>
      <c r="AB969" s="54"/>
      <c r="AC969" s="54"/>
      <c r="AD969" s="54"/>
      <c r="AE969" s="54"/>
      <c r="AF969" s="54"/>
      <c r="AG969" s="5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54"/>
      <c r="P970" s="54"/>
      <c r="Q970" s="54"/>
      <c r="R970" s="54"/>
      <c r="S970" s="54"/>
      <c r="T970" s="54"/>
      <c r="U970" s="54"/>
      <c r="V970" s="54"/>
      <c r="W970" s="54"/>
      <c r="X970" s="54"/>
      <c r="Y970" s="54"/>
      <c r="Z970" s="54"/>
      <c r="AA970" s="54"/>
      <c r="AB970" s="54"/>
      <c r="AC970" s="54"/>
      <c r="AD970" s="54"/>
      <c r="AE970" s="54"/>
      <c r="AF970" s="54"/>
      <c r="AG970" s="5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54"/>
      <c r="P971" s="54"/>
      <c r="Q971" s="54"/>
      <c r="R971" s="54"/>
      <c r="S971" s="54"/>
      <c r="T971" s="54"/>
      <c r="U971" s="54"/>
      <c r="V971" s="54"/>
      <c r="W971" s="54"/>
      <c r="X971" s="54"/>
      <c r="Y971" s="54"/>
      <c r="Z971" s="54"/>
      <c r="AA971" s="54"/>
      <c r="AB971" s="54"/>
      <c r="AC971" s="54"/>
      <c r="AD971" s="54"/>
      <c r="AE971" s="54"/>
      <c r="AF971" s="54"/>
      <c r="AG971" s="5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54"/>
      <c r="P972" s="54"/>
      <c r="Q972" s="54"/>
      <c r="R972" s="54"/>
      <c r="S972" s="54"/>
      <c r="T972" s="54"/>
      <c r="U972" s="54"/>
      <c r="V972" s="54"/>
      <c r="W972" s="54"/>
      <c r="X972" s="54"/>
      <c r="Y972" s="54"/>
      <c r="Z972" s="54"/>
      <c r="AA972" s="54"/>
      <c r="AB972" s="54"/>
      <c r="AC972" s="54"/>
      <c r="AD972" s="54"/>
      <c r="AE972" s="54"/>
      <c r="AF972" s="54"/>
      <c r="AG972" s="5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54"/>
      <c r="P973" s="54"/>
      <c r="Q973" s="54"/>
      <c r="R973" s="54"/>
      <c r="S973" s="54"/>
      <c r="T973" s="54"/>
      <c r="U973" s="54"/>
      <c r="V973" s="54"/>
      <c r="W973" s="54"/>
      <c r="X973" s="54"/>
      <c r="Y973" s="54"/>
      <c r="Z973" s="54"/>
      <c r="AA973" s="54"/>
      <c r="AB973" s="54"/>
      <c r="AC973" s="54"/>
      <c r="AD973" s="54"/>
      <c r="AE973" s="54"/>
      <c r="AF973" s="54"/>
      <c r="AG973" s="5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54"/>
      <c r="P974" s="54"/>
      <c r="Q974" s="54"/>
      <c r="R974" s="54"/>
      <c r="S974" s="54"/>
      <c r="T974" s="54"/>
      <c r="U974" s="54"/>
      <c r="V974" s="54"/>
      <c r="W974" s="54"/>
      <c r="X974" s="54"/>
      <c r="Y974" s="54"/>
      <c r="Z974" s="54"/>
      <c r="AA974" s="54"/>
      <c r="AB974" s="54"/>
      <c r="AC974" s="54"/>
      <c r="AD974" s="54"/>
      <c r="AE974" s="54"/>
      <c r="AF974" s="54"/>
      <c r="AG974" s="5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54"/>
      <c r="P975" s="54"/>
      <c r="Q975" s="54"/>
      <c r="R975" s="54"/>
      <c r="S975" s="54"/>
      <c r="T975" s="54"/>
      <c r="U975" s="54"/>
      <c r="V975" s="54"/>
      <c r="W975" s="54"/>
      <c r="X975" s="54"/>
      <c r="Y975" s="54"/>
      <c r="Z975" s="54"/>
      <c r="AA975" s="54"/>
      <c r="AB975" s="54"/>
      <c r="AC975" s="54"/>
      <c r="AD975" s="54"/>
      <c r="AE975" s="54"/>
      <c r="AF975" s="54"/>
      <c r="AG975" s="5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54"/>
      <c r="P976" s="54"/>
      <c r="Q976" s="54"/>
      <c r="R976" s="54"/>
      <c r="S976" s="54"/>
      <c r="T976" s="54"/>
      <c r="U976" s="54"/>
      <c r="V976" s="54"/>
      <c r="W976" s="54"/>
      <c r="X976" s="54"/>
      <c r="Y976" s="54"/>
      <c r="Z976" s="54"/>
      <c r="AA976" s="54"/>
      <c r="AB976" s="54"/>
      <c r="AC976" s="54"/>
      <c r="AD976" s="54"/>
      <c r="AE976" s="54"/>
      <c r="AF976" s="54"/>
      <c r="AG976" s="5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54"/>
      <c r="P977" s="54"/>
      <c r="Q977" s="54"/>
      <c r="R977" s="54"/>
      <c r="S977" s="54"/>
      <c r="T977" s="54"/>
      <c r="U977" s="54"/>
      <c r="V977" s="54"/>
      <c r="W977" s="54"/>
      <c r="X977" s="54"/>
      <c r="Y977" s="54"/>
      <c r="Z977" s="54"/>
      <c r="AA977" s="54"/>
      <c r="AB977" s="54"/>
      <c r="AC977" s="54"/>
      <c r="AD977" s="54"/>
      <c r="AE977" s="54"/>
      <c r="AF977" s="54"/>
      <c r="AG977" s="5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54"/>
      <c r="P978" s="54"/>
      <c r="Q978" s="54"/>
      <c r="R978" s="54"/>
      <c r="S978" s="54"/>
      <c r="T978" s="54"/>
      <c r="U978" s="54"/>
      <c r="V978" s="54"/>
      <c r="W978" s="54"/>
      <c r="X978" s="54"/>
      <c r="Y978" s="54"/>
      <c r="Z978" s="54"/>
      <c r="AA978" s="54"/>
      <c r="AB978" s="54"/>
      <c r="AC978" s="54"/>
      <c r="AD978" s="54"/>
      <c r="AE978" s="54"/>
      <c r="AF978" s="54"/>
      <c r="AG978" s="5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54"/>
      <c r="P979" s="54"/>
      <c r="Q979" s="54"/>
      <c r="R979" s="54"/>
      <c r="S979" s="54"/>
      <c r="T979" s="54"/>
      <c r="U979" s="54"/>
      <c r="V979" s="54"/>
      <c r="W979" s="54"/>
      <c r="X979" s="54"/>
      <c r="Y979" s="54"/>
      <c r="Z979" s="54"/>
      <c r="AA979" s="54"/>
      <c r="AB979" s="54"/>
      <c r="AC979" s="54"/>
      <c r="AD979" s="54"/>
      <c r="AE979" s="54"/>
      <c r="AF979" s="54"/>
      <c r="AG979" s="5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54"/>
      <c r="P980" s="54"/>
      <c r="Q980" s="54"/>
      <c r="R980" s="54"/>
      <c r="S980" s="54"/>
      <c r="T980" s="54"/>
      <c r="U980" s="54"/>
      <c r="V980" s="54"/>
      <c r="W980" s="54"/>
      <c r="X980" s="54"/>
      <c r="Y980" s="54"/>
      <c r="Z980" s="54"/>
      <c r="AA980" s="54"/>
      <c r="AB980" s="54"/>
      <c r="AC980" s="54"/>
      <c r="AD980" s="54"/>
      <c r="AE980" s="54"/>
      <c r="AF980" s="54"/>
      <c r="AG980" s="5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54"/>
      <c r="P981" s="54"/>
      <c r="Q981" s="54"/>
      <c r="R981" s="54"/>
      <c r="S981" s="54"/>
      <c r="T981" s="54"/>
      <c r="U981" s="54"/>
      <c r="V981" s="54"/>
      <c r="W981" s="54"/>
      <c r="X981" s="54"/>
      <c r="Y981" s="54"/>
      <c r="Z981" s="54"/>
      <c r="AA981" s="54"/>
      <c r="AB981" s="54"/>
      <c r="AC981" s="54"/>
      <c r="AD981" s="54"/>
      <c r="AE981" s="54"/>
      <c r="AF981" s="54"/>
      <c r="AG981" s="5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54"/>
      <c r="P982" s="54"/>
      <c r="Q982" s="54"/>
      <c r="R982" s="54"/>
      <c r="S982" s="54"/>
      <c r="T982" s="54"/>
      <c r="U982" s="54"/>
      <c r="V982" s="54"/>
      <c r="W982" s="54"/>
      <c r="X982" s="54"/>
      <c r="Y982" s="54"/>
      <c r="Z982" s="54"/>
      <c r="AA982" s="54"/>
      <c r="AB982" s="54"/>
      <c r="AC982" s="54"/>
      <c r="AD982" s="54"/>
      <c r="AE982" s="54"/>
      <c r="AF982" s="54"/>
      <c r="AG982" s="5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54"/>
      <c r="P983" s="54"/>
      <c r="Q983" s="54"/>
      <c r="R983" s="54"/>
      <c r="S983" s="54"/>
      <c r="T983" s="54"/>
      <c r="U983" s="54"/>
      <c r="V983" s="54"/>
      <c r="W983" s="54"/>
      <c r="X983" s="54"/>
      <c r="Y983" s="54"/>
      <c r="Z983" s="54"/>
      <c r="AA983" s="54"/>
      <c r="AB983" s="54"/>
      <c r="AC983" s="54"/>
      <c r="AD983" s="54"/>
      <c r="AE983" s="54"/>
      <c r="AF983" s="54"/>
      <c r="AG983" s="5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54"/>
      <c r="P984" s="54"/>
      <c r="Q984" s="54"/>
      <c r="R984" s="54"/>
      <c r="S984" s="54"/>
      <c r="T984" s="54"/>
      <c r="U984" s="54"/>
      <c r="V984" s="54"/>
      <c r="W984" s="54"/>
      <c r="X984" s="54"/>
      <c r="Y984" s="54"/>
      <c r="Z984" s="54"/>
      <c r="AA984" s="54"/>
      <c r="AB984" s="54"/>
      <c r="AC984" s="54"/>
      <c r="AD984" s="54"/>
      <c r="AE984" s="54"/>
      <c r="AF984" s="54"/>
      <c r="AG984" s="5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54"/>
      <c r="P985" s="54"/>
      <c r="Q985" s="54"/>
      <c r="R985" s="54"/>
      <c r="S985" s="54"/>
      <c r="T985" s="54"/>
      <c r="U985" s="54"/>
      <c r="V985" s="54"/>
      <c r="W985" s="54"/>
      <c r="X985" s="54"/>
      <c r="Y985" s="54"/>
      <c r="Z985" s="54"/>
      <c r="AA985" s="54"/>
      <c r="AB985" s="54"/>
      <c r="AC985" s="54"/>
      <c r="AD985" s="54"/>
      <c r="AE985" s="54"/>
      <c r="AF985" s="54"/>
      <c r="AG985" s="5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54"/>
      <c r="P986" s="54"/>
      <c r="Q986" s="54"/>
      <c r="R986" s="54"/>
      <c r="S986" s="54"/>
      <c r="T986" s="54"/>
      <c r="U986" s="54"/>
      <c r="V986" s="54"/>
      <c r="W986" s="54"/>
      <c r="X986" s="54"/>
      <c r="Y986" s="54"/>
      <c r="Z986" s="54"/>
      <c r="AA986" s="54"/>
      <c r="AB986" s="54"/>
      <c r="AC986" s="54"/>
      <c r="AD986" s="54"/>
      <c r="AE986" s="54"/>
      <c r="AF986" s="54"/>
      <c r="AG986" s="5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54"/>
      <c r="P987" s="54"/>
      <c r="Q987" s="54"/>
      <c r="R987" s="54"/>
      <c r="S987" s="54"/>
      <c r="T987" s="54"/>
      <c r="U987" s="54"/>
      <c r="V987" s="54"/>
      <c r="W987" s="54"/>
      <c r="X987" s="54"/>
      <c r="Y987" s="54"/>
      <c r="Z987" s="54"/>
      <c r="AA987" s="54"/>
      <c r="AB987" s="54"/>
      <c r="AC987" s="54"/>
      <c r="AD987" s="54"/>
      <c r="AE987" s="54"/>
      <c r="AF987" s="54"/>
      <c r="AG987" s="5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54"/>
      <c r="P988" s="54"/>
      <c r="Q988" s="54"/>
      <c r="R988" s="54"/>
      <c r="S988" s="54"/>
      <c r="T988" s="54"/>
      <c r="U988" s="54"/>
      <c r="V988" s="54"/>
      <c r="W988" s="54"/>
      <c r="X988" s="54"/>
      <c r="Y988" s="54"/>
      <c r="Z988" s="54"/>
      <c r="AA988" s="54"/>
      <c r="AB988" s="54"/>
      <c r="AC988" s="54"/>
      <c r="AD988" s="54"/>
      <c r="AE988" s="54"/>
      <c r="AF988" s="54"/>
      <c r="AG988" s="5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54"/>
      <c r="P989" s="54"/>
      <c r="Q989" s="54"/>
      <c r="R989" s="54"/>
      <c r="S989" s="54"/>
      <c r="T989" s="54"/>
      <c r="U989" s="54"/>
      <c r="V989" s="54"/>
      <c r="W989" s="54"/>
      <c r="X989" s="54"/>
      <c r="Y989" s="54"/>
      <c r="Z989" s="54"/>
      <c r="AA989" s="54"/>
      <c r="AB989" s="54"/>
      <c r="AC989" s="54"/>
      <c r="AD989" s="54"/>
      <c r="AE989" s="54"/>
      <c r="AF989" s="54"/>
      <c r="AG989" s="5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54"/>
      <c r="P990" s="54"/>
      <c r="Q990" s="54"/>
      <c r="R990" s="54"/>
      <c r="S990" s="54"/>
      <c r="T990" s="54"/>
      <c r="U990" s="54"/>
      <c r="V990" s="54"/>
      <c r="W990" s="54"/>
      <c r="X990" s="54"/>
      <c r="Y990" s="54"/>
      <c r="Z990" s="54"/>
      <c r="AA990" s="54"/>
      <c r="AB990" s="54"/>
      <c r="AC990" s="54"/>
      <c r="AD990" s="54"/>
      <c r="AE990" s="54"/>
      <c r="AF990" s="54"/>
      <c r="AG990" s="5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54"/>
      <c r="P991" s="54"/>
      <c r="Q991" s="54"/>
      <c r="R991" s="54"/>
      <c r="S991" s="54"/>
      <c r="T991" s="54"/>
      <c r="U991" s="54"/>
      <c r="V991" s="54"/>
      <c r="W991" s="54"/>
      <c r="X991" s="54"/>
      <c r="Y991" s="54"/>
      <c r="Z991" s="54"/>
      <c r="AA991" s="54"/>
      <c r="AB991" s="54"/>
      <c r="AC991" s="54"/>
      <c r="AD991" s="54"/>
      <c r="AE991" s="54"/>
      <c r="AF991" s="54"/>
      <c r="AG991" s="5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54"/>
      <c r="P992" s="54"/>
      <c r="Q992" s="54"/>
      <c r="R992" s="54"/>
      <c r="S992" s="54"/>
      <c r="T992" s="54"/>
      <c r="U992" s="54"/>
      <c r="V992" s="54"/>
      <c r="W992" s="54"/>
      <c r="X992" s="54"/>
      <c r="Y992" s="54"/>
      <c r="Z992" s="54"/>
      <c r="AA992" s="54"/>
      <c r="AB992" s="54"/>
      <c r="AC992" s="54"/>
      <c r="AD992" s="54"/>
      <c r="AE992" s="54"/>
      <c r="AF992" s="54"/>
      <c r="AG992" s="5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54"/>
      <c r="P993" s="54"/>
      <c r="Q993" s="54"/>
      <c r="R993" s="54"/>
      <c r="S993" s="54"/>
      <c r="T993" s="54"/>
      <c r="U993" s="54"/>
      <c r="V993" s="54"/>
      <c r="W993" s="54"/>
      <c r="X993" s="54"/>
      <c r="Y993" s="54"/>
      <c r="Z993" s="54"/>
      <c r="AA993" s="54"/>
      <c r="AB993" s="54"/>
      <c r="AC993" s="54"/>
      <c r="AD993" s="54"/>
      <c r="AE993" s="54"/>
      <c r="AF993" s="54"/>
      <c r="AG993" s="5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54"/>
      <c r="P994" s="54"/>
      <c r="Q994" s="54"/>
      <c r="R994" s="54"/>
      <c r="S994" s="54"/>
      <c r="T994" s="54"/>
      <c r="U994" s="54"/>
      <c r="V994" s="54"/>
      <c r="W994" s="54"/>
      <c r="X994" s="54"/>
      <c r="Y994" s="54"/>
      <c r="Z994" s="54"/>
      <c r="AA994" s="54"/>
      <c r="AB994" s="54"/>
      <c r="AC994" s="54"/>
      <c r="AD994" s="54"/>
      <c r="AE994" s="54"/>
      <c r="AF994" s="54"/>
      <c r="AG994" s="5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54"/>
      <c r="P995" s="54"/>
      <c r="Q995" s="54"/>
      <c r="R995" s="54"/>
      <c r="S995" s="54"/>
      <c r="T995" s="54"/>
      <c r="U995" s="54"/>
      <c r="V995" s="54"/>
      <c r="W995" s="54"/>
      <c r="X995" s="54"/>
      <c r="Y995" s="54"/>
      <c r="Z995" s="54"/>
      <c r="AA995" s="54"/>
      <c r="AB995" s="54"/>
      <c r="AC995" s="54"/>
      <c r="AD995" s="54"/>
      <c r="AE995" s="54"/>
      <c r="AF995" s="54"/>
      <c r="AG995" s="5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54"/>
      <c r="P996" s="54"/>
      <c r="Q996" s="54"/>
      <c r="R996" s="54"/>
      <c r="S996" s="54"/>
      <c r="T996" s="54"/>
      <c r="U996" s="54"/>
      <c r="V996" s="54"/>
      <c r="W996" s="54"/>
      <c r="X996" s="54"/>
      <c r="Y996" s="54"/>
      <c r="Z996" s="54"/>
      <c r="AA996" s="54"/>
      <c r="AB996" s="54"/>
      <c r="AC996" s="54"/>
      <c r="AD996" s="54"/>
      <c r="AE996" s="54"/>
      <c r="AF996" s="54"/>
      <c r="AG996" s="5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54"/>
      <c r="P997" s="54"/>
      <c r="Q997" s="54"/>
      <c r="R997" s="54"/>
      <c r="S997" s="54"/>
      <c r="T997" s="54"/>
      <c r="U997" s="54"/>
      <c r="V997" s="54"/>
      <c r="W997" s="54"/>
      <c r="X997" s="54"/>
      <c r="Y997" s="54"/>
      <c r="Z997" s="54"/>
      <c r="AA997" s="54"/>
      <c r="AB997" s="54"/>
      <c r="AC997" s="54"/>
      <c r="AD997" s="54"/>
      <c r="AE997" s="54"/>
      <c r="AF997" s="54"/>
      <c r="AG997" s="5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54"/>
      <c r="P998" s="54"/>
      <c r="Q998" s="54"/>
      <c r="R998" s="54"/>
      <c r="S998" s="54"/>
      <c r="T998" s="54"/>
      <c r="U998" s="54"/>
      <c r="V998" s="54"/>
      <c r="W998" s="54"/>
      <c r="X998" s="54"/>
      <c r="Y998" s="54"/>
      <c r="Z998" s="54"/>
      <c r="AA998" s="54"/>
      <c r="AB998" s="54"/>
      <c r="AC998" s="54"/>
      <c r="AD998" s="54"/>
      <c r="AE998" s="54"/>
      <c r="AF998" s="54"/>
      <c r="AG998" s="5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54"/>
      <c r="P999" s="54"/>
      <c r="Q999" s="54"/>
      <c r="R999" s="54"/>
      <c r="S999" s="54"/>
      <c r="T999" s="54"/>
      <c r="U999" s="54"/>
      <c r="V999" s="54"/>
      <c r="W999" s="54"/>
      <c r="X999" s="54"/>
      <c r="Y999" s="54"/>
      <c r="Z999" s="54"/>
      <c r="AA999" s="54"/>
      <c r="AB999" s="54"/>
      <c r="AC999" s="54"/>
      <c r="AD999" s="54"/>
      <c r="AE999" s="54"/>
      <c r="AF999" s="54"/>
      <c r="AG999" s="5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54"/>
      <c r="P1000" s="54"/>
      <c r="Q1000" s="54"/>
      <c r="R1000" s="54"/>
      <c r="S1000" s="54"/>
      <c r="T1000" s="54"/>
      <c r="U1000" s="54"/>
      <c r="V1000" s="54"/>
      <c r="W1000" s="54"/>
      <c r="X1000" s="54"/>
      <c r="Y1000" s="54"/>
      <c r="Z1000" s="54"/>
      <c r="AA1000" s="54"/>
      <c r="AB1000" s="54"/>
      <c r="AC1000" s="54"/>
      <c r="AD1000" s="54"/>
      <c r="AE1000" s="54"/>
      <c r="AF1000" s="54"/>
      <c r="AG1000" s="5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54"/>
      <c r="P1001" s="54"/>
      <c r="Q1001" s="54"/>
      <c r="R1001" s="54"/>
      <c r="S1001" s="54"/>
      <c r="T1001" s="54"/>
      <c r="U1001" s="54"/>
      <c r="V1001" s="54"/>
      <c r="W1001" s="54"/>
      <c r="X1001" s="54"/>
      <c r="Y1001" s="54"/>
      <c r="Z1001" s="54"/>
      <c r="AA1001" s="54"/>
      <c r="AB1001" s="54"/>
      <c r="AC1001" s="54"/>
      <c r="AD1001" s="54"/>
      <c r="AE1001" s="54"/>
      <c r="AF1001" s="54"/>
      <c r="AG1001" s="5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54"/>
      <c r="P1002" s="54"/>
      <c r="Q1002" s="54"/>
      <c r="R1002" s="54"/>
      <c r="S1002" s="54"/>
      <c r="T1002" s="54"/>
      <c r="U1002" s="54"/>
      <c r="V1002" s="54"/>
      <c r="W1002" s="54"/>
      <c r="X1002" s="54"/>
      <c r="Y1002" s="54"/>
      <c r="Z1002" s="54"/>
      <c r="AA1002" s="54"/>
      <c r="AB1002" s="54"/>
      <c r="AC1002" s="54"/>
      <c r="AD1002" s="54"/>
      <c r="AE1002" s="54"/>
      <c r="AF1002" s="54"/>
      <c r="AG1002" s="5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54"/>
      <c r="P1003" s="54"/>
      <c r="Q1003" s="54"/>
      <c r="R1003" s="54"/>
      <c r="S1003" s="54"/>
      <c r="T1003" s="54"/>
      <c r="U1003" s="54"/>
      <c r="V1003" s="54"/>
      <c r="W1003" s="54"/>
      <c r="X1003" s="54"/>
      <c r="Y1003" s="54"/>
      <c r="Z1003" s="54"/>
      <c r="AA1003" s="54"/>
      <c r="AB1003" s="54"/>
      <c r="AC1003" s="54"/>
      <c r="AD1003" s="54"/>
      <c r="AE1003" s="54"/>
      <c r="AF1003" s="54"/>
      <c r="AG1003" s="54"/>
    </row>
  </sheetData>
  <sheetProtection autoFilter="0"/>
  <conditionalFormatting sqref="B4:C1003 F4:G1003">
    <cfRule type="expression" dxfId="5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1"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3"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28"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0"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5"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7"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2"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4"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19"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1"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6"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8"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7"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9"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2" t="s">
        <v>62</v>
      </c>
      <c r="B1" s="43" t="s">
        <v>109</v>
      </c>
      <c r="C1" s="43" t="s">
        <v>110</v>
      </c>
      <c r="D1" s="43" t="s">
        <v>111</v>
      </c>
    </row>
    <row r="2" spans="1:4" x14ac:dyDescent="0.25">
      <c r="A2" s="44" t="s">
        <v>112</v>
      </c>
      <c r="B2" s="44" t="s">
        <v>113</v>
      </c>
      <c r="C2" s="44" t="s">
        <v>114</v>
      </c>
      <c r="D2" s="44" t="str">
        <f>C2&amp;A2&amp;B2</f>
        <v>KORRUSE AVATUD NETOPINDRõdu98 Välisruumid</v>
      </c>
    </row>
    <row r="3" spans="1:4" x14ac:dyDescent="0.25">
      <c r="A3" s="44" t="s">
        <v>115</v>
      </c>
      <c r="B3" s="44" t="s">
        <v>113</v>
      </c>
      <c r="C3" s="44" t="s">
        <v>114</v>
      </c>
      <c r="D3" s="44" t="str">
        <f t="shared" ref="D3:D66" si="0">C3&amp;A3&amp;B3</f>
        <v>KORRUSE AVATUD NETOPINDTerrass98 Välisruumid</v>
      </c>
    </row>
    <row r="4" spans="1:4" x14ac:dyDescent="0.25">
      <c r="A4" s="44" t="s">
        <v>116</v>
      </c>
      <c r="B4" s="44" t="s">
        <v>113</v>
      </c>
      <c r="C4" s="44" t="s">
        <v>114</v>
      </c>
      <c r="D4" s="44" t="str">
        <f t="shared" si="0"/>
        <v>KORRUSE AVATUD NETOPINDVarjualune98 Välisruumid</v>
      </c>
    </row>
    <row r="5" spans="1:4" x14ac:dyDescent="0.25">
      <c r="A5" s="44" t="s">
        <v>117</v>
      </c>
      <c r="B5" s="44" t="s">
        <v>81</v>
      </c>
      <c r="C5" s="44" t="s">
        <v>79</v>
      </c>
      <c r="D5" s="44" t="str">
        <f t="shared" si="0"/>
        <v>TEHNOPINDAlajaam/Trafo/Jaotla97 Elektrotehnilised ruumid</v>
      </c>
    </row>
    <row r="6" spans="1:4" x14ac:dyDescent="0.25">
      <c r="A6" s="44" t="s">
        <v>118</v>
      </c>
      <c r="B6" s="44" t="s">
        <v>119</v>
      </c>
      <c r="C6" s="44" t="s">
        <v>79</v>
      </c>
      <c r="D6" s="44" t="str">
        <f t="shared" si="0"/>
        <v>TEHNOPINDBasseini tehniline ruum94 Kütte- ja veehooldusruumid</v>
      </c>
    </row>
    <row r="7" spans="1:4" x14ac:dyDescent="0.25">
      <c r="A7" s="44" t="s">
        <v>120</v>
      </c>
      <c r="B7" s="44" t="s">
        <v>119</v>
      </c>
      <c r="C7" s="44" t="s">
        <v>79</v>
      </c>
      <c r="D7" s="44" t="str">
        <f t="shared" si="0"/>
        <v>TEHNOPINDBoileriruum94 Kütte- ja veehooldusruumid</v>
      </c>
    </row>
    <row r="8" spans="1:4" x14ac:dyDescent="0.25">
      <c r="A8" s="44" t="s">
        <v>121</v>
      </c>
      <c r="B8" s="44" t="s">
        <v>81</v>
      </c>
      <c r="C8" s="44" t="s">
        <v>79</v>
      </c>
      <c r="D8" s="44" t="str">
        <f t="shared" si="0"/>
        <v>TEHNOPINDElektrikilp97 Elektrotehnilised ruumid</v>
      </c>
    </row>
    <row r="9" spans="1:4" x14ac:dyDescent="0.25">
      <c r="A9" s="44" t="s">
        <v>122</v>
      </c>
      <c r="B9" s="44" t="s">
        <v>119</v>
      </c>
      <c r="C9" s="44" t="s">
        <v>79</v>
      </c>
      <c r="D9" s="44" t="str">
        <f t="shared" si="0"/>
        <v>TEHNOPINDGaasiruum94 Kütte- ja veehooldusruumid</v>
      </c>
    </row>
    <row r="10" spans="1:4" x14ac:dyDescent="0.25">
      <c r="A10" s="44" t="s">
        <v>123</v>
      </c>
      <c r="B10" s="44" t="s">
        <v>81</v>
      </c>
      <c r="C10" s="44" t="s">
        <v>79</v>
      </c>
      <c r="D10" s="44" t="str">
        <f t="shared" si="0"/>
        <v>TEHNOPINDGeneraatoriruum97 Elektrotehnilised ruumid</v>
      </c>
    </row>
    <row r="11" spans="1:4" x14ac:dyDescent="0.25">
      <c r="A11" s="44" t="s">
        <v>124</v>
      </c>
      <c r="B11" s="44" t="s">
        <v>125</v>
      </c>
      <c r="C11" s="44" t="s">
        <v>79</v>
      </c>
      <c r="D11" s="44" t="str">
        <f t="shared" si="0"/>
        <v>TEHNOPINDHoolderuum99 Liigitamata liiklus- ja tehnoruumid</v>
      </c>
    </row>
    <row r="12" spans="1:4" x14ac:dyDescent="0.25">
      <c r="A12" s="44" t="s">
        <v>126</v>
      </c>
      <c r="B12" s="44" t="s">
        <v>119</v>
      </c>
      <c r="C12" s="44" t="s">
        <v>79</v>
      </c>
      <c r="D12" s="44" t="str">
        <f t="shared" si="0"/>
        <v>TEHNOPINDJahutusruum94 Kütte- ja veehooldusruumid</v>
      </c>
    </row>
    <row r="13" spans="1:4" x14ac:dyDescent="0.25">
      <c r="A13" s="44" t="s">
        <v>127</v>
      </c>
      <c r="B13" s="44" t="s">
        <v>119</v>
      </c>
      <c r="C13" s="44" t="s">
        <v>79</v>
      </c>
      <c r="D13" s="44" t="str">
        <f t="shared" si="0"/>
        <v>TEHNOPINDKatlaruum94 Kütte- ja veehooldusruumid</v>
      </c>
    </row>
    <row r="14" spans="1:4" x14ac:dyDescent="0.25">
      <c r="A14" s="44" t="s">
        <v>128</v>
      </c>
      <c r="B14" s="44" t="s">
        <v>125</v>
      </c>
      <c r="C14" s="44" t="s">
        <v>79</v>
      </c>
      <c r="D14" s="44" t="str">
        <f t="shared" si="0"/>
        <v>TEHNOPINDKütusehoidla99 Liigitamata liiklus- ja tehnoruumid</v>
      </c>
    </row>
    <row r="15" spans="1:4" x14ac:dyDescent="0.25">
      <c r="A15" s="44" t="s">
        <v>129</v>
      </c>
      <c r="B15" s="44" t="s">
        <v>81</v>
      </c>
      <c r="C15" s="44" t="s">
        <v>79</v>
      </c>
      <c r="D15" s="44" t="str">
        <f t="shared" si="0"/>
        <v>TEHNOPINDLifti masinaruum97 Elektrotehnilised ruumid</v>
      </c>
    </row>
    <row r="16" spans="1:4" x14ac:dyDescent="0.25">
      <c r="A16" s="44" t="s">
        <v>129</v>
      </c>
      <c r="B16" s="44" t="s">
        <v>125</v>
      </c>
      <c r="C16" s="44" t="s">
        <v>79</v>
      </c>
      <c r="D16" s="44" t="str">
        <f t="shared" si="0"/>
        <v>TEHNOPINDLifti masinaruum99 Liigitamata liiklus- ja tehnoruumid</v>
      </c>
    </row>
    <row r="17" spans="1:4" x14ac:dyDescent="0.25">
      <c r="A17" s="44" t="s">
        <v>130</v>
      </c>
      <c r="B17" s="44" t="s">
        <v>81</v>
      </c>
      <c r="C17" s="44" t="s">
        <v>79</v>
      </c>
      <c r="D17" s="44" t="str">
        <f t="shared" si="0"/>
        <v>TEHNOPINDPumpla97 Elektrotehnilised ruumid</v>
      </c>
    </row>
    <row r="18" spans="1:4" x14ac:dyDescent="0.25">
      <c r="A18" s="44" t="s">
        <v>130</v>
      </c>
      <c r="B18" s="44" t="s">
        <v>125</v>
      </c>
      <c r="C18" s="44" t="s">
        <v>79</v>
      </c>
      <c r="D18" s="44" t="str">
        <f t="shared" si="0"/>
        <v>TEHNOPINDPumpla99 Liigitamata liiklus- ja tehnoruumid</v>
      </c>
    </row>
    <row r="19" spans="1:4" x14ac:dyDescent="0.25">
      <c r="A19" s="44" t="s">
        <v>131</v>
      </c>
      <c r="B19" s="44" t="s">
        <v>119</v>
      </c>
      <c r="C19" s="44" t="s">
        <v>79</v>
      </c>
      <c r="D19" s="44" t="str">
        <f t="shared" si="0"/>
        <v>TEHNOPINDSamarõhukamber94 Kütte- ja veehooldusruumid</v>
      </c>
    </row>
    <row r="20" spans="1:4" x14ac:dyDescent="0.25">
      <c r="A20" s="44" t="s">
        <v>131</v>
      </c>
      <c r="B20" s="44" t="s">
        <v>125</v>
      </c>
      <c r="C20" s="44" t="s">
        <v>79</v>
      </c>
      <c r="D20" s="44" t="str">
        <f t="shared" si="0"/>
        <v>TEHNOPINDSamarõhukamber99 Liigitamata liiklus- ja tehnoruumid</v>
      </c>
    </row>
    <row r="21" spans="1:4" x14ac:dyDescent="0.25">
      <c r="A21" s="44" t="s">
        <v>80</v>
      </c>
      <c r="B21" s="44" t="s">
        <v>81</v>
      </c>
      <c r="C21" s="44" t="s">
        <v>79</v>
      </c>
      <c r="D21" s="44" t="str">
        <f t="shared" si="0"/>
        <v>TEHNOPINDSideruum/Nõrkvool97 Elektrotehnilised ruumid</v>
      </c>
    </row>
    <row r="22" spans="1:4" x14ac:dyDescent="0.25">
      <c r="A22" s="44" t="s">
        <v>80</v>
      </c>
      <c r="B22" s="44" t="s">
        <v>125</v>
      </c>
      <c r="C22" s="44" t="s">
        <v>79</v>
      </c>
      <c r="D22" s="44" t="str">
        <f t="shared" si="0"/>
        <v>TEHNOPINDSideruum/Nõrkvool99 Liigitamata liiklus- ja tehnoruumid</v>
      </c>
    </row>
    <row r="23" spans="1:4" x14ac:dyDescent="0.25">
      <c r="A23" s="44" t="s">
        <v>132</v>
      </c>
      <c r="B23" s="44" t="s">
        <v>119</v>
      </c>
      <c r="C23" s="44" t="s">
        <v>79</v>
      </c>
      <c r="D23" s="44" t="str">
        <f t="shared" si="0"/>
        <v>TEHNOPINDSoojasõlm94 Kütte- ja veehooldusruumid</v>
      </c>
    </row>
    <row r="24" spans="1:4" x14ac:dyDescent="0.25">
      <c r="A24" s="44" t="s">
        <v>133</v>
      </c>
      <c r="B24" s="44" t="s">
        <v>119</v>
      </c>
      <c r="C24" s="44" t="s">
        <v>79</v>
      </c>
      <c r="D24" s="44" t="str">
        <f t="shared" si="0"/>
        <v>TEHNOPINDSprinkler/Tuletõrje pump94 Kütte- ja veehooldusruumid</v>
      </c>
    </row>
    <row r="25" spans="1:4" x14ac:dyDescent="0.25">
      <c r="A25" s="44" t="s">
        <v>133</v>
      </c>
      <c r="B25" s="44" t="s">
        <v>125</v>
      </c>
      <c r="C25" s="44" t="s">
        <v>79</v>
      </c>
      <c r="D25" s="44" t="str">
        <f t="shared" si="0"/>
        <v>TEHNOPINDSprinkler/Tuletõrje pump99 Liigitamata liiklus- ja tehnoruumid</v>
      </c>
    </row>
    <row r="26" spans="1:4" x14ac:dyDescent="0.25">
      <c r="A26" s="44" t="s">
        <v>134</v>
      </c>
      <c r="B26" s="44" t="s">
        <v>81</v>
      </c>
      <c r="C26" s="44" t="s">
        <v>79</v>
      </c>
      <c r="D26" s="44" t="str">
        <f t="shared" si="0"/>
        <v>TEHNOPINDUPS-ruum97 Elektrotehnilised ruumid</v>
      </c>
    </row>
    <row r="27" spans="1:4" x14ac:dyDescent="0.25">
      <c r="A27" s="44" t="s">
        <v>134</v>
      </c>
      <c r="B27" s="44" t="s">
        <v>125</v>
      </c>
      <c r="C27" s="44" t="s">
        <v>79</v>
      </c>
      <c r="D27" s="44" t="str">
        <f t="shared" si="0"/>
        <v>TEHNOPINDUPS-ruum99 Liigitamata liiklus- ja tehnoruumid</v>
      </c>
    </row>
    <row r="28" spans="1:4" x14ac:dyDescent="0.25">
      <c r="A28" s="44" t="s">
        <v>135</v>
      </c>
      <c r="B28" s="44" t="s">
        <v>119</v>
      </c>
      <c r="C28" s="44" t="s">
        <v>79</v>
      </c>
      <c r="D28" s="44" t="str">
        <f t="shared" si="0"/>
        <v>TEHNOPINDVeemõõdusõlm94 Kütte- ja veehooldusruumid</v>
      </c>
    </row>
    <row r="29" spans="1:4" x14ac:dyDescent="0.25">
      <c r="A29" s="44" t="s">
        <v>136</v>
      </c>
      <c r="B29" s="44" t="s">
        <v>137</v>
      </c>
      <c r="C29" s="44" t="s">
        <v>79</v>
      </c>
      <c r="D29" s="44" t="str">
        <f t="shared" si="0"/>
        <v>TEHNOPINDVent ruum96 Ventilatsiooniruumid</v>
      </c>
    </row>
    <row r="30" spans="1:4" x14ac:dyDescent="0.25">
      <c r="A30" s="44" t="s">
        <v>138</v>
      </c>
      <c r="B30" s="44" t="s">
        <v>137</v>
      </c>
      <c r="C30" s="44" t="s">
        <v>79</v>
      </c>
      <c r="D30" s="44" t="str">
        <f t="shared" si="0"/>
        <v>TEHNOPINDÕhuvõtukamber96 Ventilatsiooniruumid</v>
      </c>
    </row>
    <row r="31" spans="1:4" x14ac:dyDescent="0.25">
      <c r="A31" s="44" t="s">
        <v>139</v>
      </c>
      <c r="B31" s="44" t="s">
        <v>78</v>
      </c>
      <c r="C31" s="44" t="s">
        <v>76</v>
      </c>
      <c r="D31" s="44" t="str">
        <f t="shared" si="0"/>
        <v>VERTIKAALSETE ÜHENDUSTEEDE PINDLift92 Vertikaalliiklusruumid</v>
      </c>
    </row>
    <row r="32" spans="1:4" x14ac:dyDescent="0.25">
      <c r="A32" s="44" t="s">
        <v>140</v>
      </c>
      <c r="B32" s="44" t="s">
        <v>78</v>
      </c>
      <c r="C32" s="44" t="s">
        <v>76</v>
      </c>
      <c r="D32" s="44" t="str">
        <f t="shared" si="0"/>
        <v>VERTIKAALSETE ÜHENDUSTEEDE PINDŠaht92 Vertikaalliiklusruumid</v>
      </c>
    </row>
    <row r="33" spans="1:4" x14ac:dyDescent="0.25">
      <c r="A33" s="44" t="s">
        <v>77</v>
      </c>
      <c r="B33" s="44" t="s">
        <v>78</v>
      </c>
      <c r="C33" s="44" t="s">
        <v>76</v>
      </c>
      <c r="D33" s="44" t="str">
        <f t="shared" si="0"/>
        <v>VERTIKAALSETE ÜHENDUSTEEDE PINDTrepp/Trepikoda92 Vertikaalliiklusruumid</v>
      </c>
    </row>
    <row r="34" spans="1:4" x14ac:dyDescent="0.25">
      <c r="A34" s="44" t="s">
        <v>141</v>
      </c>
      <c r="B34" s="44" t="s">
        <v>72</v>
      </c>
      <c r="C34" s="44" t="s">
        <v>70</v>
      </c>
      <c r="D34" s="44" t="str">
        <f t="shared" si="0"/>
        <v>ÜÜRITAV PINDAatrium/Fuajee91 Horisontaalliiklusruumid</v>
      </c>
    </row>
    <row r="35" spans="1:4" x14ac:dyDescent="0.25">
      <c r="A35" s="44" t="s">
        <v>74</v>
      </c>
      <c r="B35" s="44" t="s">
        <v>75</v>
      </c>
      <c r="C35" s="44" t="s">
        <v>70</v>
      </c>
      <c r="D35" s="44" t="str">
        <f t="shared" si="0"/>
        <v>ÜÜRITAV PINDAbiruum23 Äriruumide abiruumid</v>
      </c>
    </row>
    <row r="36" spans="1:4" x14ac:dyDescent="0.25">
      <c r="A36" s="44" t="s">
        <v>82</v>
      </c>
      <c r="B36" s="44" t="s">
        <v>83</v>
      </c>
      <c r="C36" s="44" t="s">
        <v>70</v>
      </c>
      <c r="D36" s="44" t="str">
        <f t="shared" si="0"/>
        <v>ÜÜRITAV PINDArhiiv53 Arhiivid</v>
      </c>
    </row>
    <row r="37" spans="1:4" x14ac:dyDescent="0.25">
      <c r="A37" s="44" t="s">
        <v>142</v>
      </c>
      <c r="B37" s="44" t="s">
        <v>143</v>
      </c>
      <c r="C37" s="44" t="s">
        <v>70</v>
      </c>
      <c r="D37" s="44" t="str">
        <f t="shared" si="0"/>
        <v>ÜÜRITAV PINDAuditoorium34 Auditooriumid</v>
      </c>
    </row>
    <row r="38" spans="1:4" x14ac:dyDescent="0.25">
      <c r="A38" s="44" t="s">
        <v>144</v>
      </c>
      <c r="B38" s="44" t="s">
        <v>145</v>
      </c>
      <c r="C38" s="44" t="s">
        <v>70</v>
      </c>
      <c r="D38" s="44" t="str">
        <f t="shared" si="0"/>
        <v>ÜÜRITAV PINDAutopesula85 Pesumaja</v>
      </c>
    </row>
    <row r="39" spans="1:4" x14ac:dyDescent="0.25">
      <c r="A39" s="44" t="s">
        <v>146</v>
      </c>
      <c r="B39" s="44" t="s">
        <v>147</v>
      </c>
      <c r="C39" s="44" t="s">
        <v>70</v>
      </c>
      <c r="D39" s="44" t="str">
        <f t="shared" si="0"/>
        <v>ÜÜRITAV PINDDesokamber49 Ruumigrupi liigitamata eriruumid</v>
      </c>
    </row>
    <row r="40" spans="1:4" x14ac:dyDescent="0.25">
      <c r="A40" s="44" t="s">
        <v>148</v>
      </c>
      <c r="B40" s="44" t="s">
        <v>83</v>
      </c>
      <c r="C40" s="44" t="s">
        <v>70</v>
      </c>
      <c r="D40" s="44" t="str">
        <f t="shared" si="0"/>
        <v>ÜÜRITAV PINDDokumendihoidla53 Arhiivid</v>
      </c>
    </row>
    <row r="41" spans="1:4" x14ac:dyDescent="0.25">
      <c r="A41" s="44" t="s">
        <v>148</v>
      </c>
      <c r="B41" s="44" t="s">
        <v>149</v>
      </c>
      <c r="C41" s="44" t="s">
        <v>70</v>
      </c>
      <c r="D41" s="44" t="str">
        <f t="shared" si="0"/>
        <v>ÜÜRITAV PINDDokumendihoidla59 Liigitamata hoiuruumid</v>
      </c>
    </row>
    <row r="42" spans="1:4" x14ac:dyDescent="0.25">
      <c r="A42" s="44" t="s">
        <v>85</v>
      </c>
      <c r="B42" s="44" t="s">
        <v>72</v>
      </c>
      <c r="C42" s="44" t="s">
        <v>70</v>
      </c>
      <c r="D42" s="44" t="str">
        <f t="shared" si="0"/>
        <v>ÜÜRITAV PINDEesruum91 Horisontaalliiklusruumid</v>
      </c>
    </row>
    <row r="43" spans="1:4" x14ac:dyDescent="0.25">
      <c r="A43" s="44" t="s">
        <v>150</v>
      </c>
      <c r="B43" s="44" t="s">
        <v>151</v>
      </c>
      <c r="C43" s="44" t="s">
        <v>70</v>
      </c>
      <c r="D43" s="44" t="str">
        <f t="shared" si="0"/>
        <v>ÜÜRITAV PINDEluruum11 Korterid tubade arvu järgi</v>
      </c>
    </row>
    <row r="44" spans="1:4" x14ac:dyDescent="0.25">
      <c r="A44" s="44" t="s">
        <v>150</v>
      </c>
      <c r="B44" s="44" t="s">
        <v>152</v>
      </c>
      <c r="C44" s="44" t="s">
        <v>70</v>
      </c>
      <c r="D44" s="44" t="str">
        <f t="shared" si="0"/>
        <v>ÜÜRITAV PINDEluruum12 Eluruumid eraldi</v>
      </c>
    </row>
    <row r="45" spans="1:4" x14ac:dyDescent="0.25">
      <c r="A45" s="44" t="s">
        <v>150</v>
      </c>
      <c r="B45" s="44" t="s">
        <v>153</v>
      </c>
      <c r="C45" s="44" t="s">
        <v>70</v>
      </c>
      <c r="D45" s="44" t="str">
        <f t="shared" si="0"/>
        <v>ÜÜRITAV PINDEluruum13 Majutusruumid</v>
      </c>
    </row>
    <row r="46" spans="1:4" x14ac:dyDescent="0.25">
      <c r="A46" s="44" t="s">
        <v>150</v>
      </c>
      <c r="B46" s="44" t="s">
        <v>154</v>
      </c>
      <c r="C46" s="44" t="s">
        <v>70</v>
      </c>
      <c r="D46" s="44" t="str">
        <f t="shared" si="0"/>
        <v>ÜÜRITAV PINDEluruum15 Ühiselamutoad</v>
      </c>
    </row>
    <row r="47" spans="1:4" x14ac:dyDescent="0.25">
      <c r="A47" s="44" t="s">
        <v>150</v>
      </c>
      <c r="B47" s="44" t="s">
        <v>155</v>
      </c>
      <c r="C47" s="44" t="s">
        <v>70</v>
      </c>
      <c r="D47" s="44" t="str">
        <f t="shared" si="0"/>
        <v>ÜÜRITAV PINDEluruum16 Hotellitoad</v>
      </c>
    </row>
    <row r="48" spans="1:4" x14ac:dyDescent="0.25">
      <c r="A48" s="44" t="s">
        <v>150</v>
      </c>
      <c r="B48" s="44" t="s">
        <v>156</v>
      </c>
      <c r="C48" s="44" t="s">
        <v>70</v>
      </c>
      <c r="D48" s="44" t="str">
        <f t="shared" si="0"/>
        <v>ÜÜRITAV PINDEluruum17 Kasarmutoad</v>
      </c>
    </row>
    <row r="49" spans="1:4" x14ac:dyDescent="0.25">
      <c r="A49" s="44" t="s">
        <v>150</v>
      </c>
      <c r="B49" s="44" t="s">
        <v>157</v>
      </c>
      <c r="C49" s="44" t="s">
        <v>70</v>
      </c>
      <c r="D49" s="44" t="str">
        <f t="shared" si="0"/>
        <v>ÜÜRITAV PINDEluruum18 Magamissaalid</v>
      </c>
    </row>
    <row r="50" spans="1:4" x14ac:dyDescent="0.25">
      <c r="A50" s="44" t="s">
        <v>150</v>
      </c>
      <c r="B50" s="44" t="s">
        <v>158</v>
      </c>
      <c r="C50" s="44" t="s">
        <v>70</v>
      </c>
      <c r="D50" s="44" t="str">
        <f t="shared" si="0"/>
        <v>ÜÜRITAV PINDEluruum19 Liigitamata eluruumid</v>
      </c>
    </row>
    <row r="51" spans="1:4" x14ac:dyDescent="0.25">
      <c r="A51" s="44" t="s">
        <v>159</v>
      </c>
      <c r="B51" s="44" t="s">
        <v>147</v>
      </c>
      <c r="C51" s="44" t="s">
        <v>70</v>
      </c>
      <c r="D51" s="44" t="str">
        <f t="shared" si="0"/>
        <v>ÜÜRITAV PINDEriotstarbeline ruum49 Ruumigrupi liigitamata eriruumid</v>
      </c>
    </row>
    <row r="52" spans="1:4" x14ac:dyDescent="0.25">
      <c r="A52" s="44" t="s">
        <v>160</v>
      </c>
      <c r="B52" s="44" t="s">
        <v>161</v>
      </c>
      <c r="C52" s="44" t="s">
        <v>70</v>
      </c>
      <c r="D52" s="44" t="str">
        <f t="shared" si="0"/>
        <v>ÜÜRITAV PINDGaraaž55 Garaažid</v>
      </c>
    </row>
    <row r="53" spans="1:4" x14ac:dyDescent="0.25">
      <c r="A53" s="44" t="s">
        <v>162</v>
      </c>
      <c r="B53" s="44" t="s">
        <v>163</v>
      </c>
      <c r="C53" s="44" t="s">
        <v>70</v>
      </c>
      <c r="D53" s="44" t="str">
        <f t="shared" si="0"/>
        <v>ÜÜRITAV PINDGarderoob51 Garderoobiruumid</v>
      </c>
    </row>
    <row r="54" spans="1:4" x14ac:dyDescent="0.25">
      <c r="A54" s="44" t="s">
        <v>105</v>
      </c>
      <c r="B54" s="44" t="s">
        <v>106</v>
      </c>
      <c r="C54" s="44" t="s">
        <v>70</v>
      </c>
      <c r="D54" s="44" t="str">
        <f t="shared" si="0"/>
        <v>ÜÜRITAV PINDHoiuruum/Ladu52 Laod</v>
      </c>
    </row>
    <row r="55" spans="1:4" x14ac:dyDescent="0.25">
      <c r="A55" s="44" t="s">
        <v>105</v>
      </c>
      <c r="B55" s="44" t="s">
        <v>149</v>
      </c>
      <c r="C55" s="44" t="s">
        <v>70</v>
      </c>
      <c r="D55" s="44" t="str">
        <f t="shared" si="0"/>
        <v>ÜÜRITAV PINDHoiuruum/Ladu59 Liigitamata hoiuruumid</v>
      </c>
    </row>
    <row r="56" spans="1:4" x14ac:dyDescent="0.25">
      <c r="A56" s="44" t="s">
        <v>164</v>
      </c>
      <c r="B56" s="44" t="s">
        <v>149</v>
      </c>
      <c r="C56" s="44" t="s">
        <v>70</v>
      </c>
      <c r="D56" s="44" t="str">
        <f t="shared" si="0"/>
        <v>ÜÜRITAV PINDJalgrataste hoidla59 Liigitamata hoiuruumid</v>
      </c>
    </row>
    <row r="57" spans="1:4" x14ac:dyDescent="0.25">
      <c r="A57" s="44" t="s">
        <v>165</v>
      </c>
      <c r="B57" s="44" t="s">
        <v>166</v>
      </c>
      <c r="C57" s="44" t="s">
        <v>70</v>
      </c>
      <c r="D57" s="44" t="str">
        <f t="shared" si="0"/>
        <v>ÜÜRITAV PINDJäätmed87 Jäätmehooldusruumid</v>
      </c>
    </row>
    <row r="58" spans="1:4" x14ac:dyDescent="0.25">
      <c r="A58" s="45" t="s">
        <v>167</v>
      </c>
      <c r="B58" s="44" t="s">
        <v>147</v>
      </c>
      <c r="C58" s="44" t="s">
        <v>70</v>
      </c>
      <c r="D58" s="44" t="str">
        <f t="shared" si="0"/>
        <v>ÜÜRITAV PINDKaaluruum49 Ruumigrupi liigitamata eriruumid</v>
      </c>
    </row>
    <row r="59" spans="1:4" x14ac:dyDescent="0.25">
      <c r="A59" s="44" t="s">
        <v>88</v>
      </c>
      <c r="B59" s="44" t="s">
        <v>89</v>
      </c>
      <c r="C59" s="44" t="s">
        <v>70</v>
      </c>
      <c r="D59" s="44" t="str">
        <f t="shared" si="0"/>
        <v>ÜÜRITAV PINDKabinet/Büroo21 Bürooruumid</v>
      </c>
    </row>
    <row r="60" spans="1:4" x14ac:dyDescent="0.25">
      <c r="A60" s="44" t="s">
        <v>88</v>
      </c>
      <c r="B60" s="44" t="s">
        <v>168</v>
      </c>
      <c r="C60" s="44" t="s">
        <v>70</v>
      </c>
      <c r="D60" s="44" t="str">
        <f t="shared" si="0"/>
        <v>ÜÜRITAV PINDKabinet/Büroo22 Äriruumid</v>
      </c>
    </row>
    <row r="61" spans="1:4" x14ac:dyDescent="0.25">
      <c r="A61" s="44" t="s">
        <v>169</v>
      </c>
      <c r="B61" s="44" t="s">
        <v>149</v>
      </c>
      <c r="C61" s="44" t="s">
        <v>70</v>
      </c>
      <c r="D61" s="44" t="str">
        <f t="shared" si="0"/>
        <v>ÜÜRITAV PINDKelder59 Liigitamata hoiuruumid</v>
      </c>
    </row>
    <row r="62" spans="1:4" x14ac:dyDescent="0.25">
      <c r="A62" s="44" t="s">
        <v>169</v>
      </c>
      <c r="B62" s="44" t="s">
        <v>170</v>
      </c>
      <c r="C62" s="44" t="s">
        <v>70</v>
      </c>
      <c r="D62" s="44" t="str">
        <f t="shared" si="0"/>
        <v>ÜÜRITAV PINDKelder82 Kinnistu juurde kuuluvad laod</v>
      </c>
    </row>
    <row r="63" spans="1:4" x14ac:dyDescent="0.25">
      <c r="A63" s="44" t="s">
        <v>169</v>
      </c>
      <c r="B63" s="44" t="s">
        <v>171</v>
      </c>
      <c r="C63" s="44" t="s">
        <v>70</v>
      </c>
      <c r="D63" s="44" t="str">
        <f t="shared" si="0"/>
        <v>ÜÜRITAV PINDKelder88 Kinnistu eriruumid</v>
      </c>
    </row>
    <row r="64" spans="1:4" x14ac:dyDescent="0.25">
      <c r="A64" s="44" t="s">
        <v>172</v>
      </c>
      <c r="B64" s="44" t="s">
        <v>149</v>
      </c>
      <c r="C64" s="44" t="s">
        <v>70</v>
      </c>
      <c r="D64" s="44" t="str">
        <f t="shared" si="0"/>
        <v>ÜÜRITAV PINDKemikaalid59 Liigitamata hoiuruumid</v>
      </c>
    </row>
    <row r="65" spans="1:4" x14ac:dyDescent="0.25">
      <c r="A65" s="44" t="s">
        <v>173</v>
      </c>
      <c r="B65" s="44" t="s">
        <v>158</v>
      </c>
      <c r="C65" s="44" t="s">
        <v>70</v>
      </c>
      <c r="D65" s="44" t="str">
        <f t="shared" si="0"/>
        <v>ÜÜRITAV PINDKinnipidamisruum19 Liigitamata eluruumid</v>
      </c>
    </row>
    <row r="66" spans="1:4" x14ac:dyDescent="0.25">
      <c r="A66" s="44" t="s">
        <v>173</v>
      </c>
      <c r="B66" s="44" t="s">
        <v>147</v>
      </c>
      <c r="C66" s="44" t="s">
        <v>70</v>
      </c>
      <c r="D66" s="44" t="str">
        <f t="shared" si="0"/>
        <v>ÜÜRITAV PINDKinnipidamisruum49 Ruumigrupi liigitamata eriruumid</v>
      </c>
    </row>
    <row r="67" spans="1:4" x14ac:dyDescent="0.25">
      <c r="A67" s="44" t="s">
        <v>90</v>
      </c>
      <c r="B67" s="44" t="s">
        <v>91</v>
      </c>
      <c r="C67" s="44" t="s">
        <v>70</v>
      </c>
      <c r="D67" s="44" t="str">
        <f t="shared" ref="D67:D120" si="1">C67&amp;A67&amp;B67</f>
        <v>ÜÜRITAV PINDKlassiruum31 Klassiruumid</v>
      </c>
    </row>
    <row r="68" spans="1:4" x14ac:dyDescent="0.25">
      <c r="A68" s="44" t="s">
        <v>174</v>
      </c>
      <c r="B68" s="44" t="s">
        <v>147</v>
      </c>
      <c r="C68" s="44" t="s">
        <v>70</v>
      </c>
      <c r="D68" s="44" t="str">
        <f t="shared" si="1"/>
        <v>ÜÜRITAV PINDKoeraruum49 Ruumigrupi liigitamata eriruumid</v>
      </c>
    </row>
    <row r="69" spans="1:4" x14ac:dyDescent="0.25">
      <c r="A69" s="44" t="s">
        <v>175</v>
      </c>
      <c r="B69" s="44" t="s">
        <v>89</v>
      </c>
      <c r="C69" s="44" t="s">
        <v>70</v>
      </c>
      <c r="D69" s="44" t="str">
        <f t="shared" si="1"/>
        <v>ÜÜRITAV PINDKohtusaal21 Bürooruumid</v>
      </c>
    </row>
    <row r="70" spans="1:4" x14ac:dyDescent="0.25">
      <c r="A70" s="44" t="s">
        <v>71</v>
      </c>
      <c r="B70" s="44" t="s">
        <v>72</v>
      </c>
      <c r="C70" s="44" t="s">
        <v>70</v>
      </c>
      <c r="D70" s="44" t="str">
        <f t="shared" si="1"/>
        <v>ÜÜRITAV PINDKoridor91 Horisontaalliiklusruumid</v>
      </c>
    </row>
    <row r="71" spans="1:4" x14ac:dyDescent="0.25">
      <c r="A71" s="44" t="s">
        <v>107</v>
      </c>
      <c r="B71" s="44" t="s">
        <v>108</v>
      </c>
      <c r="C71" s="44" t="s">
        <v>70</v>
      </c>
      <c r="D71" s="44" t="str">
        <f t="shared" si="1"/>
        <v>ÜÜRITAV PINDKoristus- ja hooldusruum86 Koristus- ja hooldusruumid</v>
      </c>
    </row>
    <row r="72" spans="1:4" x14ac:dyDescent="0.25">
      <c r="A72" s="45" t="s">
        <v>176</v>
      </c>
      <c r="B72" s="44" t="s">
        <v>177</v>
      </c>
      <c r="C72" s="44" t="s">
        <v>70</v>
      </c>
      <c r="D72" s="44" t="str">
        <f t="shared" si="1"/>
        <v>ÜÜRITAV PINDKöögi abiruum64 Köögiruumid</v>
      </c>
    </row>
    <row r="73" spans="1:4" x14ac:dyDescent="0.25">
      <c r="A73" s="44" t="s">
        <v>178</v>
      </c>
      <c r="B73" s="44" t="s">
        <v>179</v>
      </c>
      <c r="C73" s="44" t="s">
        <v>70</v>
      </c>
      <c r="D73" s="44" t="str">
        <f>C73&amp;A73&amp;B73</f>
        <v>ÜÜRITAV PINDKööginurk/Köök62 Töökoha söögitoad</v>
      </c>
    </row>
    <row r="74" spans="1:4" x14ac:dyDescent="0.25">
      <c r="A74" s="44" t="s">
        <v>178</v>
      </c>
      <c r="B74" s="44" t="s">
        <v>177</v>
      </c>
      <c r="C74" s="44" t="s">
        <v>70</v>
      </c>
      <c r="D74" s="44" t="str">
        <f t="shared" si="1"/>
        <v>ÜÜRITAV PINDKööginurk/Köök64 Köögiruumid</v>
      </c>
    </row>
    <row r="75" spans="1:4" x14ac:dyDescent="0.25">
      <c r="A75" s="45" t="s">
        <v>180</v>
      </c>
      <c r="B75" s="44" t="s">
        <v>181</v>
      </c>
      <c r="C75" s="44" t="s">
        <v>70</v>
      </c>
      <c r="D75" s="44" t="str">
        <f t="shared" si="1"/>
        <v>ÜÜRITAV PINDKülmik65 Köögi külmkambrid</v>
      </c>
    </row>
    <row r="76" spans="1:4" x14ac:dyDescent="0.25">
      <c r="A76" s="44" t="s">
        <v>182</v>
      </c>
      <c r="B76" s="44" t="s">
        <v>147</v>
      </c>
      <c r="C76" s="44" t="s">
        <v>70</v>
      </c>
      <c r="D76" s="44" t="str">
        <f t="shared" si="1"/>
        <v>ÜÜRITAV PINDLaadimisruum/-tsoon49 Ruumigrupi liigitamata eriruumid</v>
      </c>
    </row>
    <row r="77" spans="1:4" x14ac:dyDescent="0.25">
      <c r="A77" s="44" t="s">
        <v>183</v>
      </c>
      <c r="B77" s="44" t="s">
        <v>184</v>
      </c>
      <c r="C77" s="44" t="s">
        <v>70</v>
      </c>
      <c r="D77" s="44" t="str">
        <f t="shared" si="1"/>
        <v>ÜÜRITAV PINDLaboratoorium36 Laboratooriumiruumid</v>
      </c>
    </row>
    <row r="78" spans="1:4" x14ac:dyDescent="0.25">
      <c r="A78" s="44" t="s">
        <v>185</v>
      </c>
      <c r="B78" s="44" t="s">
        <v>147</v>
      </c>
      <c r="C78" s="44" t="s">
        <v>70</v>
      </c>
      <c r="D78" s="44" t="str">
        <f t="shared" si="1"/>
        <v>ÜÜRITAV PINDLahangusaal49 Ruumigrupi liigitamata eriruumid</v>
      </c>
    </row>
    <row r="79" spans="1:4" x14ac:dyDescent="0.25">
      <c r="A79" s="44" t="s">
        <v>186</v>
      </c>
      <c r="B79" s="44" t="s">
        <v>147</v>
      </c>
      <c r="C79" s="44" t="s">
        <v>70</v>
      </c>
      <c r="D79" s="44" t="str">
        <f t="shared" si="1"/>
        <v>ÜÜRITAV PINDLasketiir49 Ruumigrupi liigitamata eriruumid</v>
      </c>
    </row>
    <row r="80" spans="1:4" x14ac:dyDescent="0.25">
      <c r="A80" s="44" t="s">
        <v>187</v>
      </c>
      <c r="B80" s="44" t="s">
        <v>188</v>
      </c>
      <c r="C80" s="44" t="s">
        <v>70</v>
      </c>
      <c r="D80" s="44" t="str">
        <f t="shared" si="1"/>
        <v>ÜÜRITAV PINDLaut41 Tootmisruumid</v>
      </c>
    </row>
    <row r="81" spans="1:4" x14ac:dyDescent="0.25">
      <c r="A81" s="44" t="s">
        <v>187</v>
      </c>
      <c r="B81" s="45" t="s">
        <v>171</v>
      </c>
      <c r="C81" s="44" t="s">
        <v>70</v>
      </c>
      <c r="D81" s="44" t="str">
        <f t="shared" si="1"/>
        <v>ÜÜRITAV PINDLaut88 Kinnistu eriruumid</v>
      </c>
    </row>
    <row r="82" spans="1:4" x14ac:dyDescent="0.25">
      <c r="A82" s="44" t="s">
        <v>189</v>
      </c>
      <c r="B82" s="44" t="s">
        <v>190</v>
      </c>
      <c r="C82" s="44" t="s">
        <v>70</v>
      </c>
      <c r="D82" s="44" t="str">
        <f t="shared" si="1"/>
        <v>ÜÜRITAV PINDLava/Kino77 Klubi- ja harrastusruumid</v>
      </c>
    </row>
    <row r="83" spans="1:4" x14ac:dyDescent="0.25">
      <c r="A83" s="44" t="s">
        <v>191</v>
      </c>
      <c r="B83" s="44" t="s">
        <v>192</v>
      </c>
      <c r="C83" s="44" t="s">
        <v>70</v>
      </c>
      <c r="D83" s="44" t="str">
        <f t="shared" si="1"/>
        <v>ÜÜRITAV PINDLeiliruum74 Leiliruumid</v>
      </c>
    </row>
    <row r="84" spans="1:4" x14ac:dyDescent="0.25">
      <c r="A84" s="44" t="s">
        <v>193</v>
      </c>
      <c r="B84" s="44" t="s">
        <v>194</v>
      </c>
      <c r="C84" s="44" t="s">
        <v>70</v>
      </c>
      <c r="D84" s="44" t="str">
        <f t="shared" si="1"/>
        <v>ÜÜRITAV PINDLüüs83 Sissepääsuruumid</v>
      </c>
    </row>
    <row r="85" spans="1:4" x14ac:dyDescent="0.25">
      <c r="A85" s="44" t="s">
        <v>193</v>
      </c>
      <c r="B85" s="44" t="s">
        <v>72</v>
      </c>
      <c r="C85" s="44" t="s">
        <v>70</v>
      </c>
      <c r="D85" s="44" t="str">
        <f t="shared" si="1"/>
        <v>ÜÜRITAV PINDLüüs91 Horisontaalliiklusruumid</v>
      </c>
    </row>
    <row r="86" spans="1:4" x14ac:dyDescent="0.25">
      <c r="A86" s="44" t="s">
        <v>104</v>
      </c>
      <c r="B86" s="44" t="s">
        <v>89</v>
      </c>
      <c r="C86" s="44" t="s">
        <v>70</v>
      </c>
      <c r="D86" s="44" t="str">
        <f t="shared" si="1"/>
        <v>ÜÜRITAV PINDNõupidamise ruum21 Bürooruumid</v>
      </c>
    </row>
    <row r="87" spans="1:4" x14ac:dyDescent="0.25">
      <c r="A87" s="44" t="s">
        <v>195</v>
      </c>
      <c r="B87" s="44" t="s">
        <v>196</v>
      </c>
      <c r="C87" s="44" t="s">
        <v>70</v>
      </c>
      <c r="D87" s="44" t="str">
        <f t="shared" si="1"/>
        <v>ÜÜRITAV PINDNäitusesaal/Muuseum46 Kultuuriasutuste ruumid</v>
      </c>
    </row>
    <row r="88" spans="1:4" x14ac:dyDescent="0.25">
      <c r="A88" s="44" t="s">
        <v>197</v>
      </c>
      <c r="B88" s="44" t="s">
        <v>168</v>
      </c>
      <c r="C88" s="44" t="s">
        <v>70</v>
      </c>
      <c r="D88" s="44" t="str">
        <f t="shared" si="1"/>
        <v>ÜÜRITAV PINDOoteruum/Teenindusruum22 Äriruumid</v>
      </c>
    </row>
    <row r="89" spans="1:4" x14ac:dyDescent="0.25">
      <c r="A89" s="44" t="s">
        <v>197</v>
      </c>
      <c r="B89" s="44" t="s">
        <v>198</v>
      </c>
      <c r="C89" s="44" t="s">
        <v>70</v>
      </c>
      <c r="D89" s="44" t="str">
        <f t="shared" si="1"/>
        <v>ÜÜRITAV PINDOoteruum/Teenindusruum84 Avalikud teenindusruumid</v>
      </c>
    </row>
    <row r="90" spans="1:4" x14ac:dyDescent="0.25">
      <c r="A90" s="44" t="s">
        <v>199</v>
      </c>
      <c r="B90" s="44" t="s">
        <v>161</v>
      </c>
      <c r="C90" s="44" t="s">
        <v>70</v>
      </c>
      <c r="D90" s="44" t="str">
        <f t="shared" si="1"/>
        <v>ÜÜRITAV PINDParkla55 Garaažid</v>
      </c>
    </row>
    <row r="91" spans="1:4" x14ac:dyDescent="0.25">
      <c r="A91" s="44" t="s">
        <v>199</v>
      </c>
      <c r="B91" s="44" t="s">
        <v>200</v>
      </c>
      <c r="C91" s="44" t="s">
        <v>70</v>
      </c>
      <c r="D91" s="44" t="str">
        <f t="shared" si="1"/>
        <v>ÜÜRITAV PINDParkla89 Liigitamata ühisruumid</v>
      </c>
    </row>
    <row r="92" spans="1:4" x14ac:dyDescent="0.25">
      <c r="A92" s="44" t="s">
        <v>92</v>
      </c>
      <c r="B92" s="44" t="s">
        <v>93</v>
      </c>
      <c r="C92" s="44" t="s">
        <v>70</v>
      </c>
      <c r="D92" s="44" t="str">
        <f t="shared" si="1"/>
        <v>ÜÜRITAV PINDPesuruum72 Pesuruumid</v>
      </c>
    </row>
    <row r="93" spans="1:4" x14ac:dyDescent="0.25">
      <c r="A93" s="44" t="s">
        <v>101</v>
      </c>
      <c r="B93" s="44" t="s">
        <v>102</v>
      </c>
      <c r="C93" s="44" t="s">
        <v>70</v>
      </c>
      <c r="D93" s="44" t="str">
        <f t="shared" si="1"/>
        <v>ÜÜRITAV PINDPuhkeruum48 Puhke- ja huvialaruumid</v>
      </c>
    </row>
    <row r="94" spans="1:4" x14ac:dyDescent="0.25">
      <c r="A94" s="44" t="s">
        <v>101</v>
      </c>
      <c r="B94" s="44" t="s">
        <v>201</v>
      </c>
      <c r="C94" s="44" t="s">
        <v>70</v>
      </c>
      <c r="D94" s="44" t="str">
        <f t="shared" si="1"/>
        <v>ÜÜRITAV PINDPuhkeruum75 Puhketoad</v>
      </c>
    </row>
    <row r="95" spans="1:4" x14ac:dyDescent="0.25">
      <c r="A95" s="44" t="s">
        <v>202</v>
      </c>
      <c r="B95" s="44" t="s">
        <v>200</v>
      </c>
      <c r="C95" s="44" t="s">
        <v>70</v>
      </c>
      <c r="D95" s="44" t="str">
        <f t="shared" si="1"/>
        <v>ÜÜRITAV PINDPööning/Katusealune89 Liigitamata ühisruumid</v>
      </c>
    </row>
    <row r="96" spans="1:4" x14ac:dyDescent="0.25">
      <c r="A96" s="44" t="s">
        <v>203</v>
      </c>
      <c r="B96" s="44" t="s">
        <v>204</v>
      </c>
      <c r="C96" s="44" t="s">
        <v>70</v>
      </c>
      <c r="D96" s="44" t="str">
        <f t="shared" si="1"/>
        <v>ÜÜRITAV PINDRaamatukogu39 Liigitamata õpperuumid</v>
      </c>
    </row>
    <row r="97" spans="1:4" x14ac:dyDescent="0.25">
      <c r="A97" s="44" t="s">
        <v>205</v>
      </c>
      <c r="B97" s="44" t="s">
        <v>149</v>
      </c>
      <c r="C97" s="44" t="s">
        <v>70</v>
      </c>
      <c r="D97" s="44" t="str">
        <f t="shared" si="1"/>
        <v>ÜÜRITAV PINDRelvaruum59 Liigitamata hoiuruumid</v>
      </c>
    </row>
    <row r="98" spans="1:4" x14ac:dyDescent="0.25">
      <c r="A98" s="44" t="s">
        <v>206</v>
      </c>
      <c r="B98" s="44" t="s">
        <v>207</v>
      </c>
      <c r="C98" s="44" t="s">
        <v>70</v>
      </c>
      <c r="D98" s="44" t="str">
        <f t="shared" si="1"/>
        <v>ÜÜRITAV PINDRiietusruum71 Riietusruumid</v>
      </c>
    </row>
    <row r="99" spans="1:4" x14ac:dyDescent="0.25">
      <c r="A99" s="44" t="s">
        <v>99</v>
      </c>
      <c r="B99" s="44" t="s">
        <v>100</v>
      </c>
      <c r="C99" s="44" t="s">
        <v>70</v>
      </c>
      <c r="D99" s="44" t="str">
        <f t="shared" si="1"/>
        <v>ÜÜRITAV PINDSaal33 Loengusaalid</v>
      </c>
    </row>
    <row r="100" spans="1:4" x14ac:dyDescent="0.25">
      <c r="A100" s="44" t="s">
        <v>99</v>
      </c>
      <c r="B100" s="44" t="s">
        <v>143</v>
      </c>
      <c r="C100" s="44" t="s">
        <v>70</v>
      </c>
      <c r="D100" s="44" t="str">
        <f t="shared" si="1"/>
        <v>ÜÜRITAV PINDSaal34 Auditooriumid</v>
      </c>
    </row>
    <row r="101" spans="1:4" x14ac:dyDescent="0.25">
      <c r="A101" s="44" t="s">
        <v>208</v>
      </c>
      <c r="B101" s="44" t="s">
        <v>209</v>
      </c>
      <c r="C101" s="44" t="s">
        <v>70</v>
      </c>
      <c r="D101" s="44" t="str">
        <f t="shared" si="1"/>
        <v>ÜÜRITAV PINDSakraalruum45 Sakraalruumid</v>
      </c>
    </row>
    <row r="102" spans="1:4" x14ac:dyDescent="0.25">
      <c r="A102" s="44" t="s">
        <v>210</v>
      </c>
      <c r="B102" s="44" t="s">
        <v>168</v>
      </c>
      <c r="C102" s="44" t="s">
        <v>70</v>
      </c>
      <c r="D102" s="44" t="str">
        <f t="shared" si="1"/>
        <v>ÜÜRITAV PINDSalong22 Äriruumid</v>
      </c>
    </row>
    <row r="103" spans="1:4" x14ac:dyDescent="0.25">
      <c r="A103" s="44" t="s">
        <v>98</v>
      </c>
      <c r="B103" s="44" t="s">
        <v>75</v>
      </c>
      <c r="C103" s="44" t="s">
        <v>70</v>
      </c>
      <c r="D103" s="44" t="str">
        <f t="shared" si="1"/>
        <v>ÜÜRITAV PINDServer23 Äriruumide abiruumid</v>
      </c>
    </row>
    <row r="104" spans="1:4" x14ac:dyDescent="0.25">
      <c r="A104" s="44" t="s">
        <v>211</v>
      </c>
      <c r="B104" s="44" t="s">
        <v>212</v>
      </c>
      <c r="C104" s="44" t="s">
        <v>70</v>
      </c>
      <c r="D104" s="44" t="str">
        <f t="shared" si="1"/>
        <v>ÜÜRITAV PINDSpordiruum/-saal47 Spordiruumid</v>
      </c>
    </row>
    <row r="105" spans="1:4" x14ac:dyDescent="0.25">
      <c r="A105" s="44" t="s">
        <v>213</v>
      </c>
      <c r="B105" s="44" t="s">
        <v>168</v>
      </c>
      <c r="C105" s="44" t="s">
        <v>70</v>
      </c>
      <c r="D105" s="44" t="str">
        <f t="shared" si="1"/>
        <v>ÜÜRITAV PINDStuudio22 Äriruumid</v>
      </c>
    </row>
    <row r="106" spans="1:4" x14ac:dyDescent="0.25">
      <c r="A106" s="44" t="s">
        <v>214</v>
      </c>
      <c r="B106" s="44" t="s">
        <v>215</v>
      </c>
      <c r="C106" s="44" t="s">
        <v>70</v>
      </c>
      <c r="D106" s="44" t="str">
        <f t="shared" si="1"/>
        <v>ÜÜRITAV PINDSuitsetamise ruum79 Liigitamata sotsiaal- ja puhkeruumid</v>
      </c>
    </row>
    <row r="107" spans="1:4" x14ac:dyDescent="0.25">
      <c r="A107" s="44" t="s">
        <v>216</v>
      </c>
      <c r="B107" s="44" t="s">
        <v>217</v>
      </c>
      <c r="C107" s="44" t="s">
        <v>70</v>
      </c>
      <c r="D107" s="44" t="str">
        <f t="shared" si="1"/>
        <v>ÜÜRITAV PINDSöökla/Kohvik61 Toitlustusruumid</v>
      </c>
    </row>
    <row r="108" spans="1:4" x14ac:dyDescent="0.25">
      <c r="A108" s="44" t="s">
        <v>218</v>
      </c>
      <c r="B108" s="44" t="s">
        <v>200</v>
      </c>
      <c r="C108" s="44" t="s">
        <v>70</v>
      </c>
      <c r="D108" s="44" t="str">
        <f t="shared" si="1"/>
        <v>ÜÜRITAV PINDTalveaed89 Liigitamata ühisruumid</v>
      </c>
    </row>
    <row r="109" spans="1:4" x14ac:dyDescent="0.25">
      <c r="A109" s="44" t="s">
        <v>219</v>
      </c>
      <c r="B109" s="44" t="s">
        <v>220</v>
      </c>
      <c r="C109" s="44" t="s">
        <v>70</v>
      </c>
      <c r="D109" s="44" t="str">
        <f t="shared" si="1"/>
        <v>ÜÜRITAV PINDTervishoiuruum42 Tervishoiuruumid</v>
      </c>
    </row>
    <row r="110" spans="1:4" x14ac:dyDescent="0.25">
      <c r="A110" s="44" t="s">
        <v>221</v>
      </c>
      <c r="B110" s="44" t="s">
        <v>200</v>
      </c>
      <c r="C110" s="44" t="s">
        <v>70</v>
      </c>
      <c r="D110" s="44" t="str">
        <f t="shared" si="1"/>
        <v>ÜÜRITAV PINDTorn/Platvorm89 Liigitamata ühisruumid</v>
      </c>
    </row>
    <row r="111" spans="1:4" x14ac:dyDescent="0.25">
      <c r="A111" s="44" t="s">
        <v>222</v>
      </c>
      <c r="B111" s="44" t="s">
        <v>78</v>
      </c>
      <c r="C111" s="44" t="s">
        <v>70</v>
      </c>
      <c r="D111" s="44" t="str">
        <f t="shared" si="1"/>
        <v>ÜÜRITAV PINDTorulifti ruum92 Vertikaalliiklusruumid</v>
      </c>
    </row>
    <row r="112" spans="1:4" x14ac:dyDescent="0.25">
      <c r="A112" s="44" t="s">
        <v>223</v>
      </c>
      <c r="B112" s="44" t="s">
        <v>194</v>
      </c>
      <c r="C112" s="44" t="s">
        <v>70</v>
      </c>
      <c r="D112" s="44" t="str">
        <f t="shared" si="1"/>
        <v>ÜÜRITAV PINDTuulekoda83 Sissepääsuruumid</v>
      </c>
    </row>
    <row r="113" spans="1:4" x14ac:dyDescent="0.25">
      <c r="A113" s="44" t="s">
        <v>224</v>
      </c>
      <c r="B113" s="44" t="s">
        <v>225</v>
      </c>
      <c r="C113" s="44" t="s">
        <v>70</v>
      </c>
      <c r="D113" s="44" t="str">
        <f t="shared" si="1"/>
        <v>ÜÜRITAV PINDTöökoda35 Kutseõppeasutuse töökojad</v>
      </c>
    </row>
    <row r="114" spans="1:4" x14ac:dyDescent="0.25">
      <c r="A114" s="44" t="s">
        <v>224</v>
      </c>
      <c r="B114" s="44" t="s">
        <v>188</v>
      </c>
      <c r="C114" s="44" t="s">
        <v>70</v>
      </c>
      <c r="D114" s="44" t="str">
        <f t="shared" si="1"/>
        <v>ÜÜRITAV PINDTöökoda41 Tootmisruumid</v>
      </c>
    </row>
    <row r="115" spans="1:4" x14ac:dyDescent="0.25">
      <c r="A115" s="44" t="s">
        <v>224</v>
      </c>
      <c r="B115" s="44" t="s">
        <v>147</v>
      </c>
      <c r="C115" s="44" t="s">
        <v>70</v>
      </c>
      <c r="D115" s="44" t="str">
        <f t="shared" si="1"/>
        <v>ÜÜRITAV PINDTöökoda49 Ruumigrupi liigitamata eriruumid</v>
      </c>
    </row>
    <row r="116" spans="1:4" x14ac:dyDescent="0.25">
      <c r="A116" s="44" t="s">
        <v>226</v>
      </c>
      <c r="B116" s="44" t="s">
        <v>212</v>
      </c>
      <c r="C116" s="44" t="s">
        <v>70</v>
      </c>
      <c r="D116" s="44" t="str">
        <f t="shared" si="1"/>
        <v>ÜÜRITAV PINDUjula47 Spordiruumid</v>
      </c>
    </row>
    <row r="117" spans="1:4" x14ac:dyDescent="0.25">
      <c r="A117" s="44" t="s">
        <v>227</v>
      </c>
      <c r="B117" s="44" t="s">
        <v>228</v>
      </c>
      <c r="C117" s="44" t="s">
        <v>70</v>
      </c>
      <c r="D117" s="44" t="str">
        <f t="shared" si="1"/>
        <v>ÜÜRITAV PINDValveruum38 Valveruumid</v>
      </c>
    </row>
    <row r="118" spans="1:4" x14ac:dyDescent="0.25">
      <c r="A118" s="44" t="s">
        <v>229</v>
      </c>
      <c r="B118" s="44" t="s">
        <v>230</v>
      </c>
      <c r="C118" s="44" t="s">
        <v>70</v>
      </c>
      <c r="D118" s="44" t="str">
        <f t="shared" si="1"/>
        <v>ÜÜRITAV PINDVarjend81 Varjendid</v>
      </c>
    </row>
    <row r="119" spans="1:4" x14ac:dyDescent="0.25">
      <c r="A119" s="44" t="s">
        <v>94</v>
      </c>
      <c r="B119" s="44" t="s">
        <v>95</v>
      </c>
      <c r="C119" s="44" t="s">
        <v>70</v>
      </c>
      <c r="D119" s="44" t="str">
        <f t="shared" si="1"/>
        <v>ÜÜRITAV PINDWC73 WC-ruumid</v>
      </c>
    </row>
    <row r="120" spans="1:4" x14ac:dyDescent="0.25">
      <c r="A120" s="44"/>
      <c r="B120" s="44"/>
      <c r="C120" s="44" t="s">
        <v>231</v>
      </c>
      <c r="D120" s="44"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232</v>
      </c>
      <c r="C1" s="4">
        <v>-5</v>
      </c>
      <c r="D1" s="4" t="str">
        <f>C1&amp;". Korrus"</f>
        <v>-5. Korrus</v>
      </c>
      <c r="E1" s="4"/>
      <c r="F1" s="6" t="str">
        <f>IF('Hoone üldandmed'!$B$4="","",IF(IF(C1&gt;='Hoone üldandmed'!$B$4*1,TRUE,FALSE),C1,""))</f>
        <v/>
      </c>
      <c r="G1" s="6" t="b">
        <f>IF('Hoone üldandmed'!$B$4="",FALSE,IF(C1&gt;='Hoone üldandmed'!$B$4*1,TRUE,FALSE))</f>
        <v>0</v>
      </c>
      <c r="H1" s="4"/>
      <c r="I1" s="39">
        <f>COUNTIFS($C$1:C1,C1)</f>
        <v>1</v>
      </c>
      <c r="J1" s="4" t="s">
        <v>114</v>
      </c>
      <c r="L1" s="4" t="s">
        <v>4</v>
      </c>
      <c r="M1" s="4" t="s">
        <v>233</v>
      </c>
    </row>
    <row r="2" spans="1:13" x14ac:dyDescent="0.25">
      <c r="A2" s="3" t="s">
        <v>234</v>
      </c>
      <c r="C2" s="4">
        <f>C1</f>
        <v>-5</v>
      </c>
      <c r="D2" s="4" t="s">
        <v>235</v>
      </c>
      <c r="E2" s="4" t="s">
        <v>70</v>
      </c>
      <c r="F2" s="6" t="str">
        <f>IF('Hoone üldandmed'!$B$4="","",IF(IF(C2&gt;='Hoone üldandmed'!$B$4*1,TRUE,FALSE),C2,""))</f>
        <v/>
      </c>
      <c r="G2" s="6" t="b">
        <f>IF('Hoone üldandmed'!$B$4="",FALSE,IF(C2&gt;='Hoone üldandmed'!$B$4*1,TRUE,FALSE))</f>
        <v>0</v>
      </c>
      <c r="H2" s="4"/>
      <c r="I2" s="1">
        <f>COUNTIFS($C$1:C2,C2)</f>
        <v>2</v>
      </c>
      <c r="J2" s="4" t="s">
        <v>79</v>
      </c>
      <c r="L2" s="4" t="s">
        <v>84</v>
      </c>
      <c r="M2" s="4" t="s">
        <v>236</v>
      </c>
    </row>
    <row r="3" spans="1:13" x14ac:dyDescent="0.25">
      <c r="A3" s="3" t="s">
        <v>237</v>
      </c>
      <c r="C3" s="4">
        <f t="shared" ref="C3:C10" si="0">C2</f>
        <v>-5</v>
      </c>
      <c r="D3" s="4" t="s">
        <v>238</v>
      </c>
      <c r="E3" s="4" t="s">
        <v>76</v>
      </c>
      <c r="F3" s="6" t="str">
        <f>IF('Hoone üldandmed'!$B$4="","",IF(IF(C3&gt;='Hoone üldandmed'!$B$4*1,TRUE,FALSE),C3,""))</f>
        <v/>
      </c>
      <c r="G3" s="6" t="b">
        <f>IF('Hoone üldandmed'!$B$4="",FALSE,IF(C3&gt;='Hoone üldandmed'!$B$4*1,TRUE,FALSE))</f>
        <v>0</v>
      </c>
      <c r="H3" s="4"/>
      <c r="I3" s="1">
        <f>COUNTIFS($C$1:C3,C3)</f>
        <v>3</v>
      </c>
      <c r="J3" s="4" t="s">
        <v>76</v>
      </c>
      <c r="L3" s="4" t="s">
        <v>6</v>
      </c>
      <c r="M3" s="4" t="s">
        <v>239</v>
      </c>
    </row>
    <row r="4" spans="1:13" x14ac:dyDescent="0.25">
      <c r="A4" s="3" t="s">
        <v>240</v>
      </c>
      <c r="C4" s="4">
        <f t="shared" si="0"/>
        <v>-5</v>
      </c>
      <c r="D4" s="4" t="s">
        <v>241</v>
      </c>
      <c r="E4" s="4" t="s">
        <v>79</v>
      </c>
      <c r="F4" s="6" t="str">
        <f>IF('Hoone üldandmed'!$B$4="","",IF(IF(C4&gt;='Hoone üldandmed'!$B$4*1,TRUE,FALSE),C4,""))</f>
        <v/>
      </c>
      <c r="G4" s="6" t="b">
        <f>IF('Hoone üldandmed'!$B$4="",FALSE,IF(C4&gt;='Hoone üldandmed'!$B$4*1,TRUE,FALSE))</f>
        <v>0</v>
      </c>
      <c r="H4" s="4"/>
      <c r="I4" s="1">
        <f>COUNTIFS($C$1:C4,C4)</f>
        <v>4</v>
      </c>
      <c r="J4" s="4" t="s">
        <v>70</v>
      </c>
      <c r="L4" s="4" t="s">
        <v>97</v>
      </c>
      <c r="M4" s="4" t="s">
        <v>242</v>
      </c>
    </row>
    <row r="5" spans="1:13" x14ac:dyDescent="0.25">
      <c r="A5" s="3" t="s">
        <v>243</v>
      </c>
      <c r="C5" s="4">
        <f t="shared" si="0"/>
        <v>-5</v>
      </c>
      <c r="D5" s="4" t="s">
        <v>244</v>
      </c>
      <c r="E5" s="4"/>
      <c r="F5" s="6" t="str">
        <f>IF('Hoone üldandmed'!$B$4="","",IF(IF(C5&gt;='Hoone üldandmed'!$B$4*1,TRUE,FALSE),C5,""))</f>
        <v/>
      </c>
      <c r="G5" s="6" t="b">
        <f>IF('Hoone üldandmed'!$B$4="",FALSE,IF(C5&gt;='Hoone üldandmed'!$B$4*1,TRUE,FALSE))</f>
        <v>0</v>
      </c>
      <c r="H5" s="4"/>
      <c r="I5" s="1">
        <f>COUNTIFS($C$1:C5,C5)</f>
        <v>5</v>
      </c>
      <c r="J5" s="4" t="s">
        <v>231</v>
      </c>
      <c r="L5" s="4" t="s">
        <v>96</v>
      </c>
      <c r="M5" s="4" t="s">
        <v>245</v>
      </c>
    </row>
    <row r="6" spans="1:13" x14ac:dyDescent="0.25">
      <c r="A6" s="3" t="s">
        <v>35</v>
      </c>
      <c r="C6" s="4">
        <f t="shared" si="0"/>
        <v>-5</v>
      </c>
      <c r="D6" s="4" t="s">
        <v>246</v>
      </c>
      <c r="E6" s="4" t="s">
        <v>247</v>
      </c>
      <c r="F6" s="6" t="str">
        <f>IF('Hoone üldandmed'!$B$4="","",IF(IF(C6&gt;='Hoone üldandmed'!$B$4*1,TRUE,FALSE),C6,""))</f>
        <v/>
      </c>
      <c r="G6" s="6" t="b">
        <f>IF('Hoone üldandmed'!$B$4="",FALSE,IF(C6&gt;='Hoone üldandmed'!$B$4*1,TRUE,FALSE))</f>
        <v>0</v>
      </c>
      <c r="H6" s="4"/>
      <c r="I6" s="1">
        <f>COUNTIFS($C$1:C6,C6)</f>
        <v>6</v>
      </c>
      <c r="L6" s="4" t="s">
        <v>87</v>
      </c>
      <c r="M6" s="4" t="s">
        <v>248</v>
      </c>
    </row>
    <row r="7" spans="1:13" x14ac:dyDescent="0.25">
      <c r="A7" s="3" t="s">
        <v>86</v>
      </c>
      <c r="C7" s="4">
        <f t="shared" si="0"/>
        <v>-5</v>
      </c>
      <c r="D7" s="4" t="s">
        <v>249</v>
      </c>
      <c r="E7" s="4"/>
      <c r="F7" s="6" t="str">
        <f>IF('Hoone üldandmed'!$B$4="","",IF(IF(C7&gt;='Hoone üldandmed'!$B$4*1,TRUE,FALSE),C7,""))</f>
        <v/>
      </c>
      <c r="G7" s="6" t="b">
        <f>IF('Hoone üldandmed'!$B$4="",FALSE,IF(C7&gt;='Hoone üldandmed'!$B$4*1,TRUE,FALSE))</f>
        <v>0</v>
      </c>
      <c r="H7" s="4"/>
      <c r="I7" s="1">
        <f>COUNTIFS($C$1:C7,C7)</f>
        <v>7</v>
      </c>
    </row>
    <row r="8" spans="1:13" x14ac:dyDescent="0.25">
      <c r="A8" s="3" t="s">
        <v>33</v>
      </c>
      <c r="C8" s="4">
        <f>C7</f>
        <v>-5</v>
      </c>
      <c r="D8" s="4" t="s">
        <v>250</v>
      </c>
      <c r="E8" s="4"/>
      <c r="F8" s="6" t="str">
        <f>IF('Hoone üldandmed'!$B$4="","",IF(IF(C8&gt;='Hoone üldandmed'!$B$4*1,TRUE,FALSE),C8,""))</f>
        <v/>
      </c>
      <c r="G8" s="6" t="b">
        <f>IF('Hoone üldandmed'!$B$4="",FALSE,IF(C8&gt;='Hoone üldandmed'!$B$4*1,TRUE,FALSE))</f>
        <v>0</v>
      </c>
      <c r="H8" s="4"/>
      <c r="I8" s="1">
        <f>COUNTIFS($C$1:C8,C8)</f>
        <v>8</v>
      </c>
    </row>
    <row r="9" spans="1:13" x14ac:dyDescent="0.25">
      <c r="A9" s="3" t="s">
        <v>251</v>
      </c>
      <c r="C9" s="4">
        <f t="shared" si="0"/>
        <v>-5</v>
      </c>
      <c r="D9" s="4" t="s">
        <v>252</v>
      </c>
      <c r="E9" s="4" t="s">
        <v>114</v>
      </c>
      <c r="F9" s="6" t="str">
        <f>IF('Hoone üldandmed'!$B$4="","",IF(IF(C9&gt;='Hoone üldandmed'!$B$4*1,TRUE,FALSE),C9,""))</f>
        <v/>
      </c>
      <c r="G9" s="6" t="b">
        <f>IF('Hoone üldandmed'!$B$4="",FALSE,IF(C9&gt;='Hoone üldandmed'!$B$4*1,TRUE,FALSE))</f>
        <v>0</v>
      </c>
      <c r="H9" s="4"/>
      <c r="I9" s="1">
        <f>COUNTIFS($C$1:C9,C9)</f>
        <v>9</v>
      </c>
    </row>
    <row r="10" spans="1:13" x14ac:dyDescent="0.25">
      <c r="A10" s="3" t="s">
        <v>253</v>
      </c>
      <c r="C10" s="4">
        <f t="shared" si="0"/>
        <v>-5</v>
      </c>
      <c r="D10" s="4" t="s">
        <v>254</v>
      </c>
      <c r="E10" s="4" t="s">
        <v>231</v>
      </c>
      <c r="F10" s="6" t="str">
        <f>IF('Hoone üldandmed'!$B$4="","",IF(IF(C10&gt;='Hoone üldandmed'!$B$4*1,TRUE,FALSE),C10,""))</f>
        <v/>
      </c>
      <c r="G10" s="6" t="b">
        <f>IF('Hoone üldandmed'!$B$4="",FALSE,IF(C10&gt;='Hoone üldandmed'!$B$4*1,TRUE,FALSE))</f>
        <v>0</v>
      </c>
      <c r="H10" s="4"/>
    </row>
    <row r="11" spans="1:13" x14ac:dyDescent="0.25">
      <c r="A11" s="3" t="s">
        <v>255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256</v>
      </c>
      <c r="C12" s="4">
        <f t="shared" si="1"/>
        <v>-4</v>
      </c>
      <c r="D12" s="4" t="s">
        <v>235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257</v>
      </c>
      <c r="C13" s="4">
        <f t="shared" si="1"/>
        <v>-4</v>
      </c>
      <c r="D13" s="4" t="s">
        <v>238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258</v>
      </c>
      <c r="C14" s="4">
        <f t="shared" si="1"/>
        <v>-4</v>
      </c>
      <c r="D14" s="4" t="s">
        <v>241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259</v>
      </c>
      <c r="C15" s="4">
        <f t="shared" si="1"/>
        <v>-4</v>
      </c>
      <c r="D15" s="4" t="s">
        <v>244</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260</v>
      </c>
      <c r="C16" s="4">
        <f t="shared" si="1"/>
        <v>-4</v>
      </c>
      <c r="D16" s="4" t="s">
        <v>246</v>
      </c>
      <c r="E16" s="4" t="s">
        <v>247</v>
      </c>
      <c r="F16" s="6" t="str">
        <f>IF('Hoone üldandmed'!$B$4="","",IF(IF(C16&gt;='Hoone üldandmed'!$B$4*1,TRUE,FALSE),C16,""))</f>
        <v/>
      </c>
      <c r="G16" s="6" t="b">
        <f>IF('Hoone üldandmed'!$B$4="",FALSE,IF(C16&gt;='Hoone üldandmed'!$B$4*1,TRUE,FALSE))</f>
        <v>0</v>
      </c>
      <c r="H16" s="4"/>
      <c r="I16" s="1">
        <f>COUNTIFS($C$1:C16,C16)</f>
        <v>6</v>
      </c>
    </row>
    <row r="17" spans="1:9" x14ac:dyDescent="0.25">
      <c r="A17" s="3" t="s">
        <v>261</v>
      </c>
      <c r="C17" s="4">
        <f t="shared" si="1"/>
        <v>-4</v>
      </c>
      <c r="D17" s="4" t="s">
        <v>249</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262</v>
      </c>
      <c r="C18" s="4">
        <f t="shared" si="1"/>
        <v>-4</v>
      </c>
      <c r="D18" s="4" t="s">
        <v>250</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263</v>
      </c>
      <c r="C19" s="4">
        <f t="shared" si="1"/>
        <v>-4</v>
      </c>
      <c r="D19" s="4" t="s">
        <v>252</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264</v>
      </c>
      <c r="C20" s="4">
        <f t="shared" si="1"/>
        <v>-4</v>
      </c>
      <c r="D20" s="4" t="s">
        <v>254</v>
      </c>
      <c r="E20" s="4" t="s">
        <v>231</v>
      </c>
      <c r="F20" s="6" t="str">
        <f>IF('Hoone üldandmed'!$B$4="","",IF(IF(C20&gt;='Hoone üldandmed'!$B$4*1,TRUE,FALSE),C20,""))</f>
        <v/>
      </c>
      <c r="G20" s="6" t="b">
        <f>IF('Hoone üldandmed'!$B$4="",FALSE,IF(C20&gt;='Hoone üldandmed'!$B$4*1,TRUE,FALSE))</f>
        <v>0</v>
      </c>
      <c r="H20" s="4"/>
    </row>
    <row r="21" spans="1:9" x14ac:dyDescent="0.25">
      <c r="A21" s="3" t="s">
        <v>265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266</v>
      </c>
      <c r="C22" s="4">
        <f t="shared" si="1"/>
        <v>-3</v>
      </c>
      <c r="D22" s="4" t="s">
        <v>235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267</v>
      </c>
      <c r="C23" s="4">
        <f t="shared" si="1"/>
        <v>-3</v>
      </c>
      <c r="D23" s="4" t="s">
        <v>238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268</v>
      </c>
      <c r="C24" s="4">
        <f t="shared" si="1"/>
        <v>-3</v>
      </c>
      <c r="D24" s="4" t="s">
        <v>241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269</v>
      </c>
      <c r="C25" s="4">
        <f t="shared" si="1"/>
        <v>-3</v>
      </c>
      <c r="D25" s="4" t="s">
        <v>244</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270</v>
      </c>
      <c r="C26" s="4">
        <f t="shared" si="1"/>
        <v>-3</v>
      </c>
      <c r="D26" s="4" t="s">
        <v>246</v>
      </c>
      <c r="E26" s="4" t="s">
        <v>247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250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252</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254</v>
      </c>
      <c r="E30" s="4" t="s">
        <v>231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235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238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241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244</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246</v>
      </c>
      <c r="E36" s="4" t="s">
        <v>247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250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252</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254</v>
      </c>
      <c r="E40" s="4" t="s">
        <v>231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235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238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241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244</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246</v>
      </c>
      <c r="E46" s="4" t="s">
        <v>247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250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252</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254</v>
      </c>
      <c r="E50" s="4" t="s">
        <v>231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235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238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241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244</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246</v>
      </c>
      <c r="E56" s="4" t="s">
        <v>247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249</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250</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252</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254</v>
      </c>
      <c r="E60" s="4" t="s">
        <v>231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235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238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241</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244</v>
      </c>
      <c r="E65" s="4" t="str">
        <f>IF(E55=0,"",E55)</f>
        <v/>
      </c>
      <c r="F65" s="7">
        <f>IF(IF(C65&lt;='Hoone üldandmed'!$B$3*1,TRUE,FALSE),C65,"")</f>
        <v>1</v>
      </c>
      <c r="G65" s="7" t="b">
        <f>IF(C65&lt;='Hoone üldandmed'!$B$3*1,TRUE,FALSE)</f>
        <v>1</v>
      </c>
      <c r="H65" s="4"/>
      <c r="I65" s="1">
        <f>COUNTIFS($C$1:C65,C65)</f>
        <v>5</v>
      </c>
    </row>
    <row r="66" spans="3:9" x14ac:dyDescent="0.25">
      <c r="C66" s="4">
        <f t="shared" si="2"/>
        <v>1</v>
      </c>
      <c r="D66" s="4" t="s">
        <v>246</v>
      </c>
      <c r="E66" s="4" t="s">
        <v>247</v>
      </c>
      <c r="F66" s="7">
        <f>IF(IF(C66&lt;='Hoone üldandmed'!$B$3*1,TRUE,FALSE),C66,"")</f>
        <v>1</v>
      </c>
      <c r="G66" s="7" t="b">
        <f>IF(C66&lt;='Hoone üldandmed'!$B$3*1,TRUE,FALSE)</f>
        <v>1</v>
      </c>
      <c r="H66" s="4"/>
      <c r="I66" s="1">
        <f>COUNTIFS($C$1:C66,C66)</f>
        <v>6</v>
      </c>
    </row>
    <row r="67" spans="3:9" x14ac:dyDescent="0.25">
      <c r="C67" s="4">
        <f t="shared" ref="C67:C76" si="3">C57+1</f>
        <v>1</v>
      </c>
      <c r="D67" s="4" t="s">
        <v>249</v>
      </c>
      <c r="E67" s="4" t="str">
        <f>IF(E57=0,"",E57)</f>
        <v/>
      </c>
      <c r="F67" s="7">
        <f>IF(IF(C67&lt;='Hoone üldandmed'!$B$3*1,TRUE,FALSE),C67,"")</f>
        <v>1</v>
      </c>
      <c r="G67" s="7" t="b">
        <f>IF(C67&lt;='Hoone üldandmed'!$B$3*1,TRUE,FALSE)</f>
        <v>1</v>
      </c>
      <c r="H67" s="4"/>
      <c r="I67" s="1">
        <f>COUNTIFS($C$1:C67,C67)</f>
        <v>7</v>
      </c>
    </row>
    <row r="68" spans="3:9" x14ac:dyDescent="0.25">
      <c r="C68" s="4">
        <f t="shared" si="3"/>
        <v>1</v>
      </c>
      <c r="D68" s="4" t="s">
        <v>250</v>
      </c>
      <c r="E68" s="4" t="str">
        <f>IF(E58=0,"",E58)</f>
        <v/>
      </c>
      <c r="F68" s="7">
        <f>IF(IF(C68&lt;='Hoone üldandmed'!$B$3*1,TRUE,FALSE),C68,"")</f>
        <v>1</v>
      </c>
      <c r="G68" s="7" t="b">
        <f>IF(C68&lt;='Hoone üldandmed'!$B$3*1,TRUE,FALSE)</f>
        <v>1</v>
      </c>
      <c r="H68" s="4"/>
      <c r="I68" s="1">
        <f>COUNTIFS($C$1:C68,C68)</f>
        <v>8</v>
      </c>
    </row>
    <row r="69" spans="3:9" x14ac:dyDescent="0.25">
      <c r="C69" s="4">
        <f t="shared" si="3"/>
        <v>1</v>
      </c>
      <c r="D69" s="4" t="s">
        <v>252</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254</v>
      </c>
      <c r="E70" s="4" t="s">
        <v>231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235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238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241</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244</v>
      </c>
      <c r="E75" s="4" t="str">
        <f>IF(E65=0,"",E65)</f>
        <v/>
      </c>
      <c r="F75" s="7">
        <f>IF(IF(C75&lt;='Hoone üldandmed'!$B$3*1,TRUE,FALSE),C75,"")</f>
        <v>2</v>
      </c>
      <c r="G75" s="7" t="b">
        <f>IF(C75&lt;='Hoone üldandmed'!$B$3*1,TRUE,FALSE)</f>
        <v>1</v>
      </c>
      <c r="H75" s="4"/>
      <c r="I75" s="1">
        <f>COUNTIFS($C$1:C75,C75)</f>
        <v>5</v>
      </c>
    </row>
    <row r="76" spans="3:9" x14ac:dyDescent="0.25">
      <c r="C76" s="4">
        <f t="shared" si="3"/>
        <v>2</v>
      </c>
      <c r="D76" s="4" t="s">
        <v>246</v>
      </c>
      <c r="E76" s="4" t="s">
        <v>247</v>
      </c>
      <c r="F76" s="7">
        <f>IF(IF(C76&lt;='Hoone üldandmed'!$B$3*1,TRUE,FALSE),C76,"")</f>
        <v>2</v>
      </c>
      <c r="G76" s="7" t="b">
        <f>IF(C76&lt;='Hoone üldandmed'!$B$3*1,TRUE,FALSE)</f>
        <v>1</v>
      </c>
      <c r="H76" s="4"/>
      <c r="I76" s="1">
        <f>COUNTIFS($C$1:C76,C76)</f>
        <v>6</v>
      </c>
    </row>
    <row r="77" spans="3:9" x14ac:dyDescent="0.25">
      <c r="C77" s="4">
        <f t="shared" ref="C77:C86" si="4">C67+1</f>
        <v>2</v>
      </c>
      <c r="D77" s="4" t="s">
        <v>249</v>
      </c>
      <c r="E77" s="4" t="str">
        <f>IF(E67=0,"",E67)</f>
        <v/>
      </c>
      <c r="F77" s="7">
        <f>IF(IF(C77&lt;='Hoone üldandmed'!$B$3*1,TRUE,FALSE),C77,"")</f>
        <v>2</v>
      </c>
      <c r="G77" s="7" t="b">
        <f>IF(C77&lt;='Hoone üldandmed'!$B$3*1,TRUE,FALSE)</f>
        <v>1</v>
      </c>
      <c r="H77" s="4"/>
      <c r="I77" s="1">
        <f>COUNTIFS($C$1:C77,C77)</f>
        <v>7</v>
      </c>
    </row>
    <row r="78" spans="3:9" x14ac:dyDescent="0.25">
      <c r="C78" s="4">
        <f t="shared" si="4"/>
        <v>2</v>
      </c>
      <c r="D78" s="4" t="s">
        <v>250</v>
      </c>
      <c r="E78" s="4" t="str">
        <f>IF(E68=0,"",E68)</f>
        <v/>
      </c>
      <c r="F78" s="7">
        <f>IF(IF(C78&lt;='Hoone üldandmed'!$B$3*1,TRUE,FALSE),C78,"")</f>
        <v>2</v>
      </c>
      <c r="G78" s="7" t="b">
        <f>IF(C78&lt;='Hoone üldandmed'!$B$3*1,TRUE,FALSE)</f>
        <v>1</v>
      </c>
      <c r="H78" s="4"/>
      <c r="I78" s="1">
        <f>COUNTIFS($C$1:C78,C78)</f>
        <v>8</v>
      </c>
    </row>
    <row r="79" spans="3:9" x14ac:dyDescent="0.25">
      <c r="C79" s="4">
        <f t="shared" si="4"/>
        <v>2</v>
      </c>
      <c r="D79" s="4" t="s">
        <v>252</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254</v>
      </c>
      <c r="E80" s="4" t="s">
        <v>231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235</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238</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241</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244</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246</v>
      </c>
      <c r="E86" s="4" t="s">
        <v>247</v>
      </c>
      <c r="F86" s="7" t="str">
        <f>IF(IF(C86&lt;='Hoone üldandmed'!$B$3*1,TRUE,FALSE),C86,"")</f>
        <v/>
      </c>
      <c r="G86" s="7" t="b">
        <f>IF(C86&lt;='Hoone üldandmed'!$B$3*1,TRUE,FALSE)</f>
        <v>0</v>
      </c>
      <c r="H86" s="4"/>
      <c r="I86" s="1">
        <f>COUNTIFS($C$1:C86,C86)</f>
        <v>6</v>
      </c>
    </row>
    <row r="87" spans="3:9" x14ac:dyDescent="0.25">
      <c r="C87" s="4">
        <f t="shared" ref="C87:C96" si="5">C77+1</f>
        <v>3</v>
      </c>
      <c r="D87" s="4" t="s">
        <v>249</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250</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252</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254</v>
      </c>
      <c r="E90" s="4" t="s">
        <v>231</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235</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238</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241</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244</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246</v>
      </c>
      <c r="E96" s="4" t="s">
        <v>247</v>
      </c>
      <c r="F96" s="7" t="str">
        <f>IF(IF(C96&lt;='Hoone üldandmed'!$B$3*1,TRUE,FALSE),C96,"")</f>
        <v/>
      </c>
      <c r="G96" s="7" t="b">
        <f>IF(C96&lt;='Hoone üldandmed'!$B$3*1,TRUE,FALSE)</f>
        <v>0</v>
      </c>
      <c r="H96" s="4"/>
      <c r="I96" s="1">
        <f>COUNTIFS($C$1:C96,C96)</f>
        <v>6</v>
      </c>
    </row>
    <row r="97" spans="3:9" x14ac:dyDescent="0.25">
      <c r="C97" s="4">
        <f t="shared" ref="C97:C106" si="6">C87+1</f>
        <v>4</v>
      </c>
      <c r="D97" s="4" t="s">
        <v>249</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250</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252</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254</v>
      </c>
      <c r="E100" s="4" t="s">
        <v>231</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235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238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241</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244</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246</v>
      </c>
      <c r="E106" s="4" t="s">
        <v>247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249</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250</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252</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254</v>
      </c>
      <c r="E110" s="4" t="s">
        <v>231</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235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238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241</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244</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246</v>
      </c>
      <c r="E116" s="4" t="s">
        <v>247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249</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250</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252</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254</v>
      </c>
      <c r="E120" s="4" t="s">
        <v>231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235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238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241</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244</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246</v>
      </c>
      <c r="E126" s="4" t="s">
        <v>247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249</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250</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252</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254</v>
      </c>
      <c r="E130" s="4" t="s">
        <v>231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235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238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241</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244</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246</v>
      </c>
      <c r="E136" s="4" t="s">
        <v>247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249</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250</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252</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254</v>
      </c>
      <c r="E140" s="4" t="s">
        <v>231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235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238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241</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244</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246</v>
      </c>
      <c r="E146" s="4" t="s">
        <v>247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249</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250</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252</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254</v>
      </c>
      <c r="E150" s="4" t="s">
        <v>231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235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238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241</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244</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246</v>
      </c>
      <c r="E156" s="4" t="s">
        <v>247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249</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250</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252</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254</v>
      </c>
      <c r="E160" s="4" t="s">
        <v>231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235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238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241</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244</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246</v>
      </c>
      <c r="E166" s="4" t="s">
        <v>247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249</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250</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252</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254</v>
      </c>
      <c r="E170" s="4" t="s">
        <v>231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235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238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241</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244</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246</v>
      </c>
      <c r="E176" s="4" t="s">
        <v>247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249</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250</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252</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254</v>
      </c>
      <c r="E180" s="4" t="s">
        <v>231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235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238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241</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244</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246</v>
      </c>
      <c r="E186" s="4" t="s">
        <v>247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249</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250</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252</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254</v>
      </c>
      <c r="E190" s="4" t="s">
        <v>231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235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238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241</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244</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246</v>
      </c>
      <c r="E196" s="4" t="s">
        <v>247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249</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250</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252</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254</v>
      </c>
      <c r="E200" s="4" t="s">
        <v>231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235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238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241</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244</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246</v>
      </c>
      <c r="E206" s="4" t="s">
        <v>247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249</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250</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252</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254</v>
      </c>
      <c r="E210" s="4" t="s">
        <v>231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235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238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241</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244</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246</v>
      </c>
      <c r="E216" s="4" t="s">
        <v>247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249</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250</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252</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254</v>
      </c>
      <c r="E220" s="4" t="s">
        <v>231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235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238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241</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244</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246</v>
      </c>
      <c r="E226" s="4" t="s">
        <v>247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249</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250</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252</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254</v>
      </c>
      <c r="E230" s="4" t="s">
        <v>231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235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238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241</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244</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246</v>
      </c>
      <c r="E236" s="4" t="s">
        <v>247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249</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250</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252</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254</v>
      </c>
      <c r="E240" s="4" t="s">
        <v>231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235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238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241</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244</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246</v>
      </c>
      <c r="E246" s="4" t="s">
        <v>247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249</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250</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252</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254</v>
      </c>
      <c r="E250" s="4" t="s">
        <v>231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235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238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241</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244</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246</v>
      </c>
      <c r="E256" s="4" t="s">
        <v>247</v>
      </c>
      <c r="F256" s="7" t="str">
        <f>IF(IF(C256&lt;='Hoone üldandmed'!$B$3*1,TRUE,FALSE),C256,"")</f>
        <v/>
      </c>
      <c r="G256" s="7" t="b">
        <f>IF(C256&lt;='Hoone üldandmed'!$B$3*1,TRUE,FALSE)</f>
        <v>0</v>
      </c>
      <c r="H256" s="4"/>
      <c r="I256" s="1">
        <f>COUNTIFS($C$1:C256,C256)</f>
        <v>6</v>
      </c>
    </row>
    <row r="257" spans="3:9" x14ac:dyDescent="0.25">
      <c r="C257" s="4">
        <f>C247+1</f>
        <v>20</v>
      </c>
      <c r="D257" s="4" t="s">
        <v>249</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250</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252</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254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110</v>
      </c>
      <c r="B1" s="2" t="s">
        <v>62</v>
      </c>
    </row>
    <row r="2" spans="1:2" x14ac:dyDescent="0.25">
      <c r="A2" s="4" t="s">
        <v>114</v>
      </c>
      <c r="B2" s="4" t="s">
        <v>112</v>
      </c>
    </row>
    <row r="3" spans="1:2" x14ac:dyDescent="0.25">
      <c r="A3" s="4" t="s">
        <v>114</v>
      </c>
      <c r="B3" s="4" t="s">
        <v>115</v>
      </c>
    </row>
    <row r="4" spans="1:2" x14ac:dyDescent="0.25">
      <c r="A4" s="4" t="s">
        <v>114</v>
      </c>
      <c r="B4" s="4" t="s">
        <v>116</v>
      </c>
    </row>
    <row r="5" spans="1:2" x14ac:dyDescent="0.25">
      <c r="A5" s="4" t="s">
        <v>79</v>
      </c>
      <c r="B5" s="4" t="s">
        <v>117</v>
      </c>
    </row>
    <row r="6" spans="1:2" x14ac:dyDescent="0.25">
      <c r="A6" s="4" t="s">
        <v>79</v>
      </c>
      <c r="B6" s="4" t="s">
        <v>118</v>
      </c>
    </row>
    <row r="7" spans="1:2" x14ac:dyDescent="0.25">
      <c r="A7" s="4" t="s">
        <v>79</v>
      </c>
      <c r="B7" s="4" t="s">
        <v>120</v>
      </c>
    </row>
    <row r="8" spans="1:2" x14ac:dyDescent="0.25">
      <c r="A8" s="4" t="s">
        <v>79</v>
      </c>
      <c r="B8" s="4" t="s">
        <v>121</v>
      </c>
    </row>
    <row r="9" spans="1:2" x14ac:dyDescent="0.25">
      <c r="A9" s="4" t="s">
        <v>79</v>
      </c>
      <c r="B9" s="4" t="s">
        <v>122</v>
      </c>
    </row>
    <row r="10" spans="1:2" x14ac:dyDescent="0.25">
      <c r="A10" s="4" t="s">
        <v>79</v>
      </c>
      <c r="B10" s="4" t="s">
        <v>123</v>
      </c>
    </row>
    <row r="11" spans="1:2" x14ac:dyDescent="0.25">
      <c r="A11" s="4" t="s">
        <v>79</v>
      </c>
      <c r="B11" s="4" t="s">
        <v>124</v>
      </c>
    </row>
    <row r="12" spans="1:2" x14ac:dyDescent="0.25">
      <c r="A12" s="4" t="s">
        <v>79</v>
      </c>
      <c r="B12" s="4" t="s">
        <v>126</v>
      </c>
    </row>
    <row r="13" spans="1:2" x14ac:dyDescent="0.25">
      <c r="A13" s="4" t="s">
        <v>79</v>
      </c>
      <c r="B13" s="4" t="s">
        <v>127</v>
      </c>
    </row>
    <row r="14" spans="1:2" x14ac:dyDescent="0.25">
      <c r="A14" s="4" t="s">
        <v>79</v>
      </c>
      <c r="B14" s="4" t="s">
        <v>128</v>
      </c>
    </row>
    <row r="15" spans="1:2" x14ac:dyDescent="0.25">
      <c r="A15" s="4" t="s">
        <v>79</v>
      </c>
      <c r="B15" s="4" t="s">
        <v>129</v>
      </c>
    </row>
    <row r="16" spans="1:2" x14ac:dyDescent="0.25">
      <c r="A16" s="4" t="s">
        <v>79</v>
      </c>
      <c r="B16" s="4" t="s">
        <v>130</v>
      </c>
    </row>
    <row r="17" spans="1:2" x14ac:dyDescent="0.25">
      <c r="A17" s="4" t="s">
        <v>79</v>
      </c>
      <c r="B17" s="4" t="s">
        <v>131</v>
      </c>
    </row>
    <row r="18" spans="1:2" x14ac:dyDescent="0.25">
      <c r="A18" s="4" t="s">
        <v>79</v>
      </c>
      <c r="B18" s="4" t="s">
        <v>80</v>
      </c>
    </row>
    <row r="19" spans="1:2" x14ac:dyDescent="0.25">
      <c r="A19" s="4" t="s">
        <v>79</v>
      </c>
      <c r="B19" s="4" t="s">
        <v>132</v>
      </c>
    </row>
    <row r="20" spans="1:2" x14ac:dyDescent="0.25">
      <c r="A20" s="4" t="s">
        <v>79</v>
      </c>
      <c r="B20" s="4" t="s">
        <v>133</v>
      </c>
    </row>
    <row r="21" spans="1:2" x14ac:dyDescent="0.25">
      <c r="A21" s="4" t="s">
        <v>79</v>
      </c>
      <c r="B21" s="4" t="s">
        <v>134</v>
      </c>
    </row>
    <row r="22" spans="1:2" x14ac:dyDescent="0.25">
      <c r="A22" s="4" t="s">
        <v>79</v>
      </c>
      <c r="B22" s="4" t="s">
        <v>135</v>
      </c>
    </row>
    <row r="23" spans="1:2" x14ac:dyDescent="0.25">
      <c r="A23" s="4" t="s">
        <v>79</v>
      </c>
      <c r="B23" s="4" t="s">
        <v>136</v>
      </c>
    </row>
    <row r="24" spans="1:2" x14ac:dyDescent="0.25">
      <c r="A24" s="4" t="s">
        <v>79</v>
      </c>
      <c r="B24" s="4" t="s">
        <v>138</v>
      </c>
    </row>
    <row r="25" spans="1:2" x14ac:dyDescent="0.25">
      <c r="A25" s="4" t="s">
        <v>76</v>
      </c>
      <c r="B25" s="4" t="s">
        <v>139</v>
      </c>
    </row>
    <row r="26" spans="1:2" x14ac:dyDescent="0.25">
      <c r="A26" s="4" t="s">
        <v>76</v>
      </c>
      <c r="B26" s="4" t="s">
        <v>140</v>
      </c>
    </row>
    <row r="27" spans="1:2" x14ac:dyDescent="0.25">
      <c r="A27" s="4" t="s">
        <v>76</v>
      </c>
      <c r="B27" s="4" t="s">
        <v>77</v>
      </c>
    </row>
    <row r="28" spans="1:2" x14ac:dyDescent="0.25">
      <c r="A28" s="4" t="s">
        <v>70</v>
      </c>
      <c r="B28" s="4" t="s">
        <v>141</v>
      </c>
    </row>
    <row r="29" spans="1:2" x14ac:dyDescent="0.25">
      <c r="A29" s="4" t="s">
        <v>70</v>
      </c>
      <c r="B29" s="4" t="s">
        <v>74</v>
      </c>
    </row>
    <row r="30" spans="1:2" x14ac:dyDescent="0.25">
      <c r="A30" s="4" t="s">
        <v>70</v>
      </c>
      <c r="B30" s="4" t="s">
        <v>82</v>
      </c>
    </row>
    <row r="31" spans="1:2" x14ac:dyDescent="0.25">
      <c r="A31" s="4" t="s">
        <v>70</v>
      </c>
      <c r="B31" s="4" t="s">
        <v>142</v>
      </c>
    </row>
    <row r="32" spans="1:2" x14ac:dyDescent="0.25">
      <c r="A32" s="4" t="s">
        <v>70</v>
      </c>
      <c r="B32" s="4" t="s">
        <v>144</v>
      </c>
    </row>
    <row r="33" spans="1:2" x14ac:dyDescent="0.25">
      <c r="A33" s="4" t="s">
        <v>70</v>
      </c>
      <c r="B33" s="4" t="s">
        <v>146</v>
      </c>
    </row>
    <row r="34" spans="1:2" x14ac:dyDescent="0.25">
      <c r="A34" s="4" t="s">
        <v>70</v>
      </c>
      <c r="B34" s="4" t="s">
        <v>148</v>
      </c>
    </row>
    <row r="35" spans="1:2" x14ac:dyDescent="0.25">
      <c r="A35" s="4" t="s">
        <v>70</v>
      </c>
      <c r="B35" s="4" t="s">
        <v>85</v>
      </c>
    </row>
    <row r="36" spans="1:2" x14ac:dyDescent="0.25">
      <c r="A36" s="4" t="s">
        <v>70</v>
      </c>
      <c r="B36" s="4" t="s">
        <v>150</v>
      </c>
    </row>
    <row r="37" spans="1:2" x14ac:dyDescent="0.25">
      <c r="A37" s="4" t="s">
        <v>70</v>
      </c>
      <c r="B37" s="4" t="s">
        <v>159</v>
      </c>
    </row>
    <row r="38" spans="1:2" x14ac:dyDescent="0.25">
      <c r="A38" s="4" t="s">
        <v>70</v>
      </c>
      <c r="B38" s="4" t="s">
        <v>160</v>
      </c>
    </row>
    <row r="39" spans="1:2" x14ac:dyDescent="0.25">
      <c r="A39" s="4" t="s">
        <v>70</v>
      </c>
      <c r="B39" s="4" t="s">
        <v>162</v>
      </c>
    </row>
    <row r="40" spans="1:2" x14ac:dyDescent="0.25">
      <c r="A40" s="4" t="s">
        <v>70</v>
      </c>
      <c r="B40" s="4" t="s">
        <v>105</v>
      </c>
    </row>
    <row r="41" spans="1:2" x14ac:dyDescent="0.25">
      <c r="A41" s="4" t="s">
        <v>70</v>
      </c>
      <c r="B41" s="4" t="s">
        <v>164</v>
      </c>
    </row>
    <row r="42" spans="1:2" x14ac:dyDescent="0.25">
      <c r="A42" s="4" t="s">
        <v>70</v>
      </c>
      <c r="B42" s="4" t="s">
        <v>165</v>
      </c>
    </row>
    <row r="43" spans="1:2" x14ac:dyDescent="0.25">
      <c r="A43" s="4" t="s">
        <v>70</v>
      </c>
      <c r="B43" s="5" t="s">
        <v>167</v>
      </c>
    </row>
    <row r="44" spans="1:2" x14ac:dyDescent="0.25">
      <c r="A44" s="4" t="s">
        <v>70</v>
      </c>
      <c r="B44" s="4" t="s">
        <v>88</v>
      </c>
    </row>
    <row r="45" spans="1:2" x14ac:dyDescent="0.25">
      <c r="A45" s="4" t="s">
        <v>70</v>
      </c>
      <c r="B45" s="4" t="s">
        <v>169</v>
      </c>
    </row>
    <row r="46" spans="1:2" x14ac:dyDescent="0.25">
      <c r="A46" s="4" t="s">
        <v>70</v>
      </c>
      <c r="B46" s="4" t="s">
        <v>172</v>
      </c>
    </row>
    <row r="47" spans="1:2" x14ac:dyDescent="0.25">
      <c r="A47" s="4" t="s">
        <v>70</v>
      </c>
      <c r="B47" s="4" t="s">
        <v>173</v>
      </c>
    </row>
    <row r="48" spans="1:2" x14ac:dyDescent="0.25">
      <c r="A48" s="4" t="s">
        <v>70</v>
      </c>
      <c r="B48" s="4" t="s">
        <v>90</v>
      </c>
    </row>
    <row r="49" spans="1:2" x14ac:dyDescent="0.25">
      <c r="A49" s="4" t="s">
        <v>70</v>
      </c>
      <c r="B49" s="4" t="s">
        <v>174</v>
      </c>
    </row>
    <row r="50" spans="1:2" x14ac:dyDescent="0.25">
      <c r="A50" s="4" t="s">
        <v>70</v>
      </c>
      <c r="B50" s="4" t="s">
        <v>175</v>
      </c>
    </row>
    <row r="51" spans="1:2" x14ac:dyDescent="0.25">
      <c r="A51" s="4" t="s">
        <v>70</v>
      </c>
      <c r="B51" s="4" t="s">
        <v>71</v>
      </c>
    </row>
    <row r="52" spans="1:2" x14ac:dyDescent="0.25">
      <c r="A52" s="4" t="s">
        <v>70</v>
      </c>
      <c r="B52" s="4" t="s">
        <v>107</v>
      </c>
    </row>
    <row r="53" spans="1:2" x14ac:dyDescent="0.25">
      <c r="A53" s="4" t="s">
        <v>70</v>
      </c>
      <c r="B53" s="5" t="s">
        <v>176</v>
      </c>
    </row>
    <row r="54" spans="1:2" x14ac:dyDescent="0.25">
      <c r="A54" s="4" t="s">
        <v>70</v>
      </c>
      <c r="B54" s="4" t="s">
        <v>178</v>
      </c>
    </row>
    <row r="55" spans="1:2" x14ac:dyDescent="0.25">
      <c r="A55" s="4" t="s">
        <v>70</v>
      </c>
      <c r="B55" s="5" t="s">
        <v>180</v>
      </c>
    </row>
    <row r="56" spans="1:2" x14ac:dyDescent="0.25">
      <c r="A56" s="4" t="s">
        <v>70</v>
      </c>
      <c r="B56" s="4" t="s">
        <v>182</v>
      </c>
    </row>
    <row r="57" spans="1:2" x14ac:dyDescent="0.25">
      <c r="A57" s="4" t="s">
        <v>70</v>
      </c>
      <c r="B57" s="4" t="s">
        <v>183</v>
      </c>
    </row>
    <row r="58" spans="1:2" x14ac:dyDescent="0.25">
      <c r="A58" s="4" t="s">
        <v>70</v>
      </c>
      <c r="B58" s="4" t="s">
        <v>185</v>
      </c>
    </row>
    <row r="59" spans="1:2" x14ac:dyDescent="0.25">
      <c r="A59" s="4" t="s">
        <v>70</v>
      </c>
      <c r="B59" s="4" t="s">
        <v>186</v>
      </c>
    </row>
    <row r="60" spans="1:2" x14ac:dyDescent="0.25">
      <c r="A60" s="4" t="s">
        <v>70</v>
      </c>
      <c r="B60" s="4" t="s">
        <v>187</v>
      </c>
    </row>
    <row r="61" spans="1:2" x14ac:dyDescent="0.25">
      <c r="A61" s="4" t="s">
        <v>70</v>
      </c>
      <c r="B61" s="4" t="s">
        <v>189</v>
      </c>
    </row>
    <row r="62" spans="1:2" x14ac:dyDescent="0.25">
      <c r="A62" s="4" t="s">
        <v>70</v>
      </c>
      <c r="B62" s="4" t="s">
        <v>191</v>
      </c>
    </row>
    <row r="63" spans="1:2" x14ac:dyDescent="0.25">
      <c r="A63" s="4" t="s">
        <v>70</v>
      </c>
      <c r="B63" s="4" t="s">
        <v>193</v>
      </c>
    </row>
    <row r="64" spans="1:2" x14ac:dyDescent="0.25">
      <c r="A64" s="4" t="s">
        <v>70</v>
      </c>
      <c r="B64" s="4" t="s">
        <v>104</v>
      </c>
    </row>
    <row r="65" spans="1:2" x14ac:dyDescent="0.25">
      <c r="A65" s="4" t="s">
        <v>70</v>
      </c>
      <c r="B65" s="4" t="s">
        <v>195</v>
      </c>
    </row>
    <row r="66" spans="1:2" x14ac:dyDescent="0.25">
      <c r="A66" s="4" t="s">
        <v>70</v>
      </c>
      <c r="B66" s="4" t="s">
        <v>197</v>
      </c>
    </row>
    <row r="67" spans="1:2" x14ac:dyDescent="0.25">
      <c r="A67" s="4" t="s">
        <v>70</v>
      </c>
      <c r="B67" s="4" t="s">
        <v>199</v>
      </c>
    </row>
    <row r="68" spans="1:2" x14ac:dyDescent="0.25">
      <c r="A68" s="4" t="s">
        <v>70</v>
      </c>
      <c r="B68" s="4" t="s">
        <v>92</v>
      </c>
    </row>
    <row r="69" spans="1:2" x14ac:dyDescent="0.25">
      <c r="A69" s="4" t="s">
        <v>70</v>
      </c>
      <c r="B69" s="4" t="s">
        <v>101</v>
      </c>
    </row>
    <row r="70" spans="1:2" x14ac:dyDescent="0.25">
      <c r="A70" s="4" t="s">
        <v>70</v>
      </c>
      <c r="B70" s="4" t="s">
        <v>202</v>
      </c>
    </row>
    <row r="71" spans="1:2" x14ac:dyDescent="0.25">
      <c r="A71" s="4" t="s">
        <v>70</v>
      </c>
      <c r="B71" s="4" t="s">
        <v>203</v>
      </c>
    </row>
    <row r="72" spans="1:2" x14ac:dyDescent="0.25">
      <c r="A72" s="4" t="s">
        <v>70</v>
      </c>
      <c r="B72" s="4" t="s">
        <v>205</v>
      </c>
    </row>
    <row r="73" spans="1:2" x14ac:dyDescent="0.25">
      <c r="A73" s="4" t="s">
        <v>70</v>
      </c>
      <c r="B73" s="4" t="s">
        <v>206</v>
      </c>
    </row>
    <row r="74" spans="1:2" x14ac:dyDescent="0.25">
      <c r="A74" s="4" t="s">
        <v>70</v>
      </c>
      <c r="B74" s="4" t="s">
        <v>99</v>
      </c>
    </row>
    <row r="75" spans="1:2" x14ac:dyDescent="0.25">
      <c r="A75" s="4" t="s">
        <v>70</v>
      </c>
      <c r="B75" s="4" t="s">
        <v>208</v>
      </c>
    </row>
    <row r="76" spans="1:2" x14ac:dyDescent="0.25">
      <c r="A76" s="4" t="s">
        <v>70</v>
      </c>
      <c r="B76" s="4" t="s">
        <v>210</v>
      </c>
    </row>
    <row r="77" spans="1:2" x14ac:dyDescent="0.25">
      <c r="A77" s="4" t="s">
        <v>70</v>
      </c>
      <c r="B77" s="4" t="s">
        <v>98</v>
      </c>
    </row>
    <row r="78" spans="1:2" x14ac:dyDescent="0.25">
      <c r="A78" s="4" t="s">
        <v>70</v>
      </c>
      <c r="B78" s="4" t="s">
        <v>211</v>
      </c>
    </row>
    <row r="79" spans="1:2" x14ac:dyDescent="0.25">
      <c r="A79" s="4" t="s">
        <v>70</v>
      </c>
      <c r="B79" s="4" t="s">
        <v>213</v>
      </c>
    </row>
    <row r="80" spans="1:2" x14ac:dyDescent="0.25">
      <c r="A80" s="4" t="s">
        <v>70</v>
      </c>
      <c r="B80" s="4" t="s">
        <v>214</v>
      </c>
    </row>
    <row r="81" spans="1:2" x14ac:dyDescent="0.25">
      <c r="A81" s="4" t="s">
        <v>70</v>
      </c>
      <c r="B81" s="4" t="s">
        <v>216</v>
      </c>
    </row>
    <row r="82" spans="1:2" x14ac:dyDescent="0.25">
      <c r="A82" s="4" t="s">
        <v>70</v>
      </c>
      <c r="B82" s="4" t="s">
        <v>218</v>
      </c>
    </row>
    <row r="83" spans="1:2" x14ac:dyDescent="0.25">
      <c r="A83" s="4" t="s">
        <v>70</v>
      </c>
      <c r="B83" s="4" t="s">
        <v>219</v>
      </c>
    </row>
    <row r="84" spans="1:2" x14ac:dyDescent="0.25">
      <c r="A84" s="4" t="s">
        <v>70</v>
      </c>
      <c r="B84" s="4" t="s">
        <v>221</v>
      </c>
    </row>
    <row r="85" spans="1:2" x14ac:dyDescent="0.25">
      <c r="A85" s="4" t="s">
        <v>70</v>
      </c>
      <c r="B85" s="4" t="s">
        <v>222</v>
      </c>
    </row>
    <row r="86" spans="1:2" x14ac:dyDescent="0.25">
      <c r="A86" s="4" t="s">
        <v>70</v>
      </c>
      <c r="B86" s="4" t="s">
        <v>223</v>
      </c>
    </row>
    <row r="87" spans="1:2" x14ac:dyDescent="0.25">
      <c r="A87" s="4" t="s">
        <v>70</v>
      </c>
      <c r="B87" s="4" t="s">
        <v>224</v>
      </c>
    </row>
    <row r="88" spans="1:2" x14ac:dyDescent="0.25">
      <c r="A88" s="4" t="s">
        <v>70</v>
      </c>
      <c r="B88" s="4" t="s">
        <v>226</v>
      </c>
    </row>
    <row r="89" spans="1:2" x14ac:dyDescent="0.25">
      <c r="A89" s="4" t="s">
        <v>70</v>
      </c>
      <c r="B89" s="4" t="s">
        <v>227</v>
      </c>
    </row>
    <row r="90" spans="1:2" x14ac:dyDescent="0.25">
      <c r="A90" s="4" t="s">
        <v>70</v>
      </c>
      <c r="B90" s="4" t="s">
        <v>229</v>
      </c>
    </row>
    <row r="91" spans="1:2" x14ac:dyDescent="0.25">
      <c r="A91" s="4" t="s">
        <v>70</v>
      </c>
      <c r="B91" s="4" t="s">
        <v>94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19" workbookViewId="0"/>
  </sheetViews>
  <sheetFormatPr defaultRowHeight="15" x14ac:dyDescent="0.25"/>
  <cols>
    <col min="1" max="1" width="4.28515625" customWidth="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2" ma:contentTypeDescription="Create a new document." ma:contentTypeScope="" ma:versionID="ab8c98af1ca41ec23fdf2306a69c0cd3">
  <xsd:schema xmlns:xsd="http://www.w3.org/2001/XMLSchema" xmlns:xs="http://www.w3.org/2001/XMLSchema" xmlns:p="http://schemas.microsoft.com/office/2006/metadata/properties" xmlns:ns2="a4634551-c501-4e5e-ac96-dde1e0c9b252" xmlns:ns3="4295b89e-2911-42f0-a767-8ca596d6842f" targetNamespace="http://schemas.microsoft.com/office/2006/metadata/properties" ma:root="true" ma:fieldsID="68dbe3740fe3073fe3bb389b8f6c47a3" ns2:_="" ns3:_="">
    <xsd:import namespace="a4634551-c501-4e5e-ac96-dde1e0c9b252"/>
    <xsd:import namespace="4295b89e-2911-42f0-a767-8ca596d684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443A57-8CA9-4EA6-8F9C-E34121CB942F}"/>
</file>

<file path=customXml/itemProps2.xml><?xml version="1.0" encoding="utf-8"?>
<ds:datastoreItem xmlns:ds="http://schemas.openxmlformats.org/officeDocument/2006/customXml" ds:itemID="{2223DAC8-EC9A-47DE-8DAA-FAF9FAB2B75A}">
  <ds:schemaRefs>
    <ds:schemaRef ds:uri="http://schemas.microsoft.com/office/2006/metadata/propertie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Henri Telk</cp:lastModifiedBy>
  <cp:revision/>
  <dcterms:created xsi:type="dcterms:W3CDTF">2014-12-29T14:35:11Z</dcterms:created>
  <dcterms:modified xsi:type="dcterms:W3CDTF">2022-01-27T08:18:52Z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y fmtid="{D5CDD505-2E9C-101B-9397-08002B2CF9AE}" pid="9" name="ComplianceAssetId">
    <vt:lpwstr/>
  </property>
  <property fmtid="{D5CDD505-2E9C-101B-9397-08002B2CF9AE}" pid="10" name="_ExtendedDescription">
    <vt:lpwstr/>
  </property>
  <property fmtid="{D5CDD505-2E9C-101B-9397-08002B2CF9AE}" pid="11" name="TriggerFlowInfo">
    <vt:lpwstr/>
  </property>
</Properties>
</file>