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1\users$\ele.pikpold\Documents\Desktop\4. Toiduained ja valmistoit 271229\30.04.2028 Erinevad toiduained\Lepingud\"/>
    </mc:Choice>
  </mc:AlternateContent>
  <xr:revisionPtr revIDLastSave="0" documentId="13_ncr:1_{C33DDCFA-B245-449C-8272-0FC2102A846C}" xr6:coauthVersionLast="47" xr6:coauthVersionMax="47" xr10:uidLastSave="{00000000-0000-0000-0000-000000000000}"/>
  <bookViews>
    <workbookView xWindow="-110" yWindow="-110" windowWidth="19420" windowHeight="11500" xr2:uid="{00000000-000D-0000-FFFF-FFFF00000000}"/>
  </bookViews>
  <sheets>
    <sheet name="Erinevad toiduained" sheetId="1" r:id="rId1"/>
  </sheets>
  <definedNames>
    <definedName name="_xlnm._FilterDatabase" localSheetId="0" hidden="1">'Erinevad toiduained'!$A$7:$Z$7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51" i="1" l="1"/>
  <c r="V48" i="1"/>
  <c r="V50" i="1"/>
  <c r="V46" i="1"/>
  <c r="V47" i="1"/>
  <c r="V26" i="1"/>
  <c r="V20" i="1" l="1"/>
  <c r="V21" i="1"/>
  <c r="V19" i="1"/>
  <c r="V24" i="1" s="1"/>
  <c r="V22" i="1"/>
  <c r="V23" i="1"/>
  <c r="V15" i="1" l="1"/>
  <c r="V8" i="1"/>
  <c r="V9" i="1"/>
  <c r="V10" i="1"/>
  <c r="V42" i="1" l="1"/>
  <c r="V39" i="1" l="1"/>
  <c r="V14" i="1"/>
  <c r="V41" i="1" l="1"/>
  <c r="V35" i="1"/>
  <c r="V34" i="1"/>
  <c r="V33" i="1"/>
  <c r="V32" i="1"/>
  <c r="V30" i="1"/>
  <c r="V29" i="1"/>
  <c r="V27" i="1"/>
  <c r="V28" i="1"/>
  <c r="V31" i="1"/>
  <c r="V36" i="1"/>
  <c r="V37" i="1"/>
  <c r="V38" i="1"/>
  <c r="V40" i="1"/>
  <c r="V43" i="1" l="1"/>
  <c r="V11" i="1"/>
  <c r="V12" i="1"/>
  <c r="V13" i="1"/>
  <c r="V16" i="1" l="1"/>
  <c r="V53" i="1" s="1"/>
</calcChain>
</file>

<file path=xl/sharedStrings.xml><?xml version="1.0" encoding="utf-8"?>
<sst xmlns="http://schemas.openxmlformats.org/spreadsheetml/2006/main" count="262" uniqueCount="222">
  <si>
    <t>Toode</t>
  </si>
  <si>
    <t>Toote kirjeldus</t>
  </si>
  <si>
    <t>Pakend</t>
  </si>
  <si>
    <t>Inglise keelne toote nimetus</t>
  </si>
  <si>
    <t>Toiteväärtus 100 g kohta</t>
  </si>
  <si>
    <t>kcal</t>
  </si>
  <si>
    <t>valgud</t>
  </si>
  <si>
    <t>süsi-vesikud</t>
  </si>
  <si>
    <t>rasvad</t>
  </si>
  <si>
    <t>1 l</t>
  </si>
  <si>
    <t>Jrk nr</t>
  </si>
  <si>
    <t>foolium/ kile/ vaakum</t>
  </si>
  <si>
    <t>plast</t>
  </si>
  <si>
    <t>1 - 3 kg</t>
  </si>
  <si>
    <t>juust pehme 1</t>
  </si>
  <si>
    <t>mascarpone, kreemjas</t>
  </si>
  <si>
    <t>kile</t>
  </si>
  <si>
    <t>juust pehme 4</t>
  </si>
  <si>
    <t>kile/ plast</t>
  </si>
  <si>
    <t>kõva juust 1</t>
  </si>
  <si>
    <t>itaalia tüüpi, laastud</t>
  </si>
  <si>
    <t>0,5 - 1 kg</t>
  </si>
  <si>
    <t>foolium/ kile/ plast</t>
  </si>
  <si>
    <t>sinihallitusjuust 2</t>
  </si>
  <si>
    <t>brie</t>
  </si>
  <si>
    <t>valgehallitusjuust 2</t>
  </si>
  <si>
    <t>kitsepiimajuust</t>
  </si>
  <si>
    <t>valgehallitus, kang</t>
  </si>
  <si>
    <t>Kogus plokis/ kastis tk</t>
  </si>
  <si>
    <t xml:space="preserve">Toote kaal/maht </t>
  </si>
  <si>
    <t>Toote kaal/maht kg/l</t>
  </si>
  <si>
    <t>juust pehme 7</t>
  </si>
  <si>
    <t>tetra</t>
  </si>
  <si>
    <t>0,2 - 0,5 kg</t>
  </si>
  <si>
    <t>laktoosivaba</t>
  </si>
  <si>
    <t>0,4 - 1 kg</t>
  </si>
  <si>
    <t>100 % durumnisujahust</t>
  </si>
  <si>
    <t>pasta sarveke 1</t>
  </si>
  <si>
    <t>pasta sarveke väike 1</t>
  </si>
  <si>
    <t>pasta spagett 1</t>
  </si>
  <si>
    <t>pasta niitnuudel 2</t>
  </si>
  <si>
    <t>2 - 5 kg</t>
  </si>
  <si>
    <t>kile/ kartong</t>
  </si>
  <si>
    <t>kile/ paber/ kartong</t>
  </si>
  <si>
    <t>1 kg</t>
  </si>
  <si>
    <t>tera</t>
  </si>
  <si>
    <t>kuivatatud</t>
  </si>
  <si>
    <t>kana</t>
  </si>
  <si>
    <t>puljongipulber 2</t>
  </si>
  <si>
    <t>puljongipulber 4</t>
  </si>
  <si>
    <t>veis</t>
  </si>
  <si>
    <t>puljongipulber 6</t>
  </si>
  <si>
    <t>kala</t>
  </si>
  <si>
    <t>juustukaste</t>
  </si>
  <si>
    <t>0,5 - 1 l</t>
  </si>
  <si>
    <t>0,05 - 0,1 kg</t>
  </si>
  <si>
    <t>plastikämber</t>
  </si>
  <si>
    <t>tšillikaste 1</t>
  </si>
  <si>
    <t>terav, punane tšilli, suhkur, küüslauk (shiracha)</t>
  </si>
  <si>
    <t>klaas/ plast</t>
  </si>
  <si>
    <t>majonees 7</t>
  </si>
  <si>
    <t>0,5 - 1,5 kg</t>
  </si>
  <si>
    <t>sojakaste</t>
  </si>
  <si>
    <t>0,45 - 1 kg</t>
  </si>
  <si>
    <t>riis risoto 1</t>
  </si>
  <si>
    <t xml:space="preserve">köögivili </t>
  </si>
  <si>
    <t xml:space="preserve">veis </t>
  </si>
  <si>
    <t>puljongikontsentraat 1</t>
  </si>
  <si>
    <t>puljongikontsentraat 2</t>
  </si>
  <si>
    <t>puljongikontsentraat 3</t>
  </si>
  <si>
    <t>puljongikontsentraat 4</t>
  </si>
  <si>
    <t>köögivilja</t>
  </si>
  <si>
    <t>1,5 - 10 kg</t>
  </si>
  <si>
    <t>Pakkumuse vormil ei tohi pakkuja ridu/veerge kustutada ega juurde luua.</t>
  </si>
  <si>
    <t xml:space="preserve">sidrunimahl </t>
  </si>
  <si>
    <t>pestokaste 2</t>
  </si>
  <si>
    <t>punane: õli, basiilik, tomat, pähkel, parmesan, küüslauk</t>
  </si>
  <si>
    <t>0,03 - 0,7 kg</t>
  </si>
  <si>
    <t>roseepipar</t>
  </si>
  <si>
    <t>purepakend/ klaas/ plastpurk</t>
  </si>
  <si>
    <t>laimimahl</t>
  </si>
  <si>
    <t>munavalge</t>
  </si>
  <si>
    <t>alates 1,0 l</t>
  </si>
  <si>
    <t>Maitseained, õlid, kastmed</t>
  </si>
  <si>
    <t>Kuivained</t>
  </si>
  <si>
    <t xml:space="preserve"> seemneteta</t>
  </si>
  <si>
    <t>0,5 -  2 kg</t>
  </si>
  <si>
    <t>rosin, tume</t>
  </si>
  <si>
    <t>maapähkel 1</t>
  </si>
  <si>
    <t>Maksumus KOKKU (orienteeruva tarbitava koguse järgi) km-ta</t>
  </si>
  <si>
    <t>Joogid</t>
  </si>
  <si>
    <t>Maksumus eurodes (km-ta)</t>
  </si>
  <si>
    <r>
      <t xml:space="preserve">Toote nimetus (tuua välja </t>
    </r>
    <r>
      <rPr>
        <sz val="10"/>
        <rFont val="Arial"/>
        <family val="2"/>
        <charset val="186"/>
      </rPr>
      <t>tootja nimetus, saatelehel olev nimetud)</t>
    </r>
  </si>
  <si>
    <t>jahutatud</t>
  </si>
  <si>
    <t>Maiustused, pähklid, seemned, kuivatatud puuviljad</t>
  </si>
  <si>
    <t>kohv filtri 4</t>
  </si>
  <si>
    <t>Pakutud tooted ei tohi korduda!</t>
  </si>
  <si>
    <t xml:space="preserve">* Minimaalne säilimisaeg arvestatakse alates kauba üleandmisest hankijale tarnekohas.                                                                                                                                   </t>
  </si>
  <si>
    <r>
      <t>Pakkumuse vorm -</t>
    </r>
    <r>
      <rPr>
        <b/>
        <i/>
        <sz val="14"/>
        <color rgb="FF0070C0"/>
        <rFont val="Arial"/>
        <family val="2"/>
        <charset val="186"/>
      </rPr>
      <t xml:space="preserve"> erinevad toiduained</t>
    </r>
    <r>
      <rPr>
        <b/>
        <i/>
        <sz val="14"/>
        <rFont val="Arial"/>
        <family val="2"/>
        <charset val="186"/>
      </rPr>
      <t xml:space="preserve"> </t>
    </r>
  </si>
  <si>
    <t>*** Tarbitavad kogused on eeldatavad ja ei ole hankijale kohustuslikud. Antud kogused on esitatud pakkumuste võrreldavuse tagamiseks ja ei tähista tegelikult tellitavaid koguseid.</t>
  </si>
  <si>
    <r>
      <t xml:space="preserve">**** Hinnad esitada eurodes käibemaksuta, </t>
    </r>
    <r>
      <rPr>
        <b/>
        <sz val="11"/>
        <color rgb="FFFF0000"/>
        <rFont val="Arial"/>
        <family val="2"/>
        <charset val="186"/>
      </rPr>
      <t>ühe sendi täpsusega ehk kuni kaks kohta peale koma</t>
    </r>
    <r>
      <rPr>
        <b/>
        <sz val="11"/>
        <rFont val="Arial"/>
        <family val="2"/>
        <charset val="186"/>
      </rPr>
      <t xml:space="preserve">, kaasa arvatud elektroonsed saatelehed ja koondarved. </t>
    </r>
  </si>
  <si>
    <t>Minimaalne realiseerimisaeg päevades *</t>
  </si>
  <si>
    <t>Orienteeruv tarbitav kogus aastas kg/l ***</t>
  </si>
  <si>
    <t>Pakutava toote hind km-ta ****</t>
  </si>
  <si>
    <t>Toote kg/l hind km-ta ****</t>
  </si>
  <si>
    <r>
      <t>Pakutava toote EAN (</t>
    </r>
    <r>
      <rPr>
        <sz val="10"/>
        <rFont val="Arial"/>
        <family val="2"/>
        <charset val="186"/>
      </rPr>
      <t>Telema</t>
    </r>
    <r>
      <rPr>
        <b/>
        <sz val="10"/>
        <rFont val="Arial"/>
        <family val="2"/>
        <charset val="186"/>
      </rPr>
      <t xml:space="preserve"> </t>
    </r>
    <r>
      <rPr>
        <sz val="10"/>
        <rFont val="Arial"/>
        <family val="2"/>
        <charset val="186"/>
      </rPr>
      <t>GTIN</t>
    </r>
    <r>
      <rPr>
        <b/>
        <sz val="10"/>
        <rFont val="Arial"/>
        <family val="2"/>
        <charset val="186"/>
      </rPr>
      <t>) kood **</t>
    </r>
  </si>
  <si>
    <t>kiud-ained</t>
  </si>
  <si>
    <t>Allergeenid</t>
  </si>
  <si>
    <t>mozzarella riivitud, pitsale</t>
  </si>
  <si>
    <t>plast/ klaas</t>
  </si>
  <si>
    <t>purepakk/ plastpurk/ kile/ kartong</t>
  </si>
  <si>
    <t>pune/ oregano</t>
  </si>
  <si>
    <t>kartong/ plast</t>
  </si>
  <si>
    <t>pulber/ graanul</t>
  </si>
  <si>
    <t>purepakend/ plast/ kartong</t>
  </si>
  <si>
    <t>tex- mex salsa 2</t>
  </si>
  <si>
    <t>klaas/ pure</t>
  </si>
  <si>
    <t>2 - 5 kg/ l</t>
  </si>
  <si>
    <t>2 erinevat maitset</t>
  </si>
  <si>
    <t>0,2 - 1,5 kg</t>
  </si>
  <si>
    <t xml:space="preserve"> 100 % araabika, tume röst </t>
  </si>
  <si>
    <t>! Teepakikesed peavad olema biolagunevast materjalist. Teesse ei tohi olla lisatud kunstaineid ega puuviljasuhkruid.</t>
  </si>
  <si>
    <t>!  Jrk nr 52-55 orienteeruv tarbitav kogus aastas on tk.</t>
  </si>
  <si>
    <t>Tootja (tootjafirma nimi)*****</t>
  </si>
  <si>
    <t>***** Märkida toiduaine tootnud ettevõtte ametlik nimi (mitte edasimüüja ega tarnija nimi)</t>
  </si>
  <si>
    <t>Hankijal on õigus mitte sõlmida hankeleping pakkujaga, kes osutub edukaks vähem kui 50ne pakutud toote osas. Kui pakkuja osutub edukaks vähem kui 50ne pakutud toote osas on hankijal õigus kuulutada edukaks soodsuselt järgmine pakkumus.</t>
  </si>
  <si>
    <r>
      <t xml:space="preserve">** Pakutava toote EAN kood veerg L on </t>
    </r>
    <r>
      <rPr>
        <b/>
        <sz val="11"/>
        <color rgb="FFFF0000"/>
        <rFont val="Arial"/>
        <family val="2"/>
        <charset val="186"/>
      </rPr>
      <t xml:space="preserve">tellimuse esitamise kood ja saatelehele märgitud tootekood </t>
    </r>
    <r>
      <rPr>
        <b/>
        <sz val="11"/>
        <rFont val="Arial"/>
        <family val="2"/>
        <charset val="186"/>
      </rPr>
      <t>(hanketoote identifitseerimise kood) ning peab vastama veergudele G, J ja T.</t>
    </r>
  </si>
  <si>
    <t>! Jrk nr 843-846 pakutav kohv peab olema mõeldud kasutamiseks filterkohvimasinas.</t>
  </si>
  <si>
    <t>! Jrk nr 843-849 pakutavatest toodetest peavad omama 100 % õiglase kaubanduse sertifikaate või nendega samaväärseid sertifikaate (nt. UTZ, Fairtrade, Rainforest Alliance ja/või muud samaväärsed sertifikaadid).</t>
  </si>
  <si>
    <t>Mascarpone 2kg, STERILGARDA</t>
  </si>
  <si>
    <t>Sterilgarda Alimenti S.P.A.</t>
  </si>
  <si>
    <t>Granarolo S.p.A</t>
  </si>
  <si>
    <t>Mozzarella juust riivitud Julienne 2kg, ARLA</t>
  </si>
  <si>
    <t>Mozzarella cheese grated Julienne 2kg, Arla</t>
  </si>
  <si>
    <t>Arla Foods</t>
  </si>
  <si>
    <t>JUUST Fitaki valge 500g, ARLA</t>
  </si>
  <si>
    <t>Cheese Fitaki white 500g, ARLA</t>
  </si>
  <si>
    <t>JUUST juustulaastud Itaalia tüüpi 1kg, Synnove</t>
  </si>
  <si>
    <t>Italian type cheese flakes 1kg, Synnove</t>
  </si>
  <si>
    <t>JUUST sinihallitus Gorgonzola ca 1,5kg, PDO, Granarolo</t>
  </si>
  <si>
    <t>JUUST valgehallitus Brie 1kg, granarolo</t>
  </si>
  <si>
    <t>Cheese white mold brie 1kg, granarolo</t>
  </si>
  <si>
    <t>Juust kitsepiima valgehallitusega 23% 1kg, BETTINE</t>
  </si>
  <si>
    <t>MAAZ CHEESE B.V.</t>
  </si>
  <si>
    <t>Maaz Cheese B.V.</t>
  </si>
  <si>
    <t>Santa Maria</t>
  </si>
  <si>
    <t>MUNAVALGE mass 1kg, BALTICOVO</t>
  </si>
  <si>
    <t>Balticovo</t>
  </si>
  <si>
    <t>Roseepipar 265g (pure) Santa Maria</t>
  </si>
  <si>
    <t>Pink Pepper Whole 265Gx6 Santa Maria</t>
  </si>
  <si>
    <t>Pune (oregano) 65g (pure) Santa Maria</t>
  </si>
  <si>
    <t>Oregano 65Gx6 Santa Maria</t>
  </si>
  <si>
    <t>Chunky Salsa Medium 3,7kg Santa Maria</t>
  </si>
  <si>
    <t>Chunky Salsa Medium 3700Gx2 Santa maria</t>
  </si>
  <si>
    <t>Piim, laktoos</t>
  </si>
  <si>
    <t>muna</t>
  </si>
  <si>
    <t>Alis Co Estonia OÜ</t>
  </si>
  <si>
    <t>Rosin Sultana 1 kg Pähklinäpp</t>
  </si>
  <si>
    <t>Raisin Sultana 1 kg Pähklinäpp</t>
  </si>
  <si>
    <t>Röstitud maapähkel karamellis 120g Pähklinäpp</t>
  </si>
  <si>
    <t>Peanuts roasted in caramel 120g Pähklinäpp</t>
  </si>
  <si>
    <t>Sojakaste 1l, Kikkoman</t>
  </si>
  <si>
    <t>Soy sauce 1L Kikkoman</t>
  </si>
  <si>
    <t>Kikkoman Corporation</t>
  </si>
  <si>
    <t>Soja, nisu</t>
  </si>
  <si>
    <t>Tarplan</t>
  </si>
  <si>
    <t>Majonees peakoka laktoosivaba 4,5kg, TARPLAN</t>
  </si>
  <si>
    <t>Mayonnaise peakoka laktoosivaba 4,5kg, TARPLAN</t>
  </si>
  <si>
    <t>muna, sinep</t>
  </si>
  <si>
    <t>Kaste sriracha tšilli 815g, Uni Eagle</t>
  </si>
  <si>
    <t>Sriracha Sauce 815g, Uni Eagle</t>
  </si>
  <si>
    <t>MAZZA ALIMENTARI S.R.L</t>
  </si>
  <si>
    <t>Brazil Dark Roast 12x450g fine gr RA</t>
  </si>
  <si>
    <t>UAB Food Ideas</t>
  </si>
  <si>
    <t>Chicken Bouillon 3,5kg Food Ideas</t>
  </si>
  <si>
    <t>Kanapuljong 3,5kg Food Ideas</t>
  </si>
  <si>
    <t>Vegetable Bouillon 3,5kg Food Ideas</t>
  </si>
  <si>
    <t>Köögiviljapuljong 3,5kg Food Ideas</t>
  </si>
  <si>
    <t>Veisepuljong 3,5kg Food Ideas</t>
  </si>
  <si>
    <t>Beef Bouillon 3,5kg Food Ideas</t>
  </si>
  <si>
    <t>Cheddar juustu pulber 600g Food Ideas</t>
  </si>
  <si>
    <t>Cheddar cheese powder 600g Food Ideas</t>
  </si>
  <si>
    <t>piim, piimavalk</t>
  </si>
  <si>
    <t>Oscar A/S</t>
  </si>
  <si>
    <t>Kanafond 1l Oscar</t>
  </si>
  <si>
    <t>Chicken fond 1l Oscar</t>
  </si>
  <si>
    <t>Veisefond 1l oscar</t>
  </si>
  <si>
    <t>Beef fond 1l Oscar</t>
  </si>
  <si>
    <t>Kalafond 1l Oscar</t>
  </si>
  <si>
    <t>Fish fons 1l Oscar</t>
  </si>
  <si>
    <t>Köögiviljafond 1l Oscar</t>
  </si>
  <si>
    <t>Vegetable fond 1l Oscar</t>
  </si>
  <si>
    <t>Dobeles dzirnavnieks</t>
  </si>
  <si>
    <t xml:space="preserve">Pasta durum cornetti 500g Tartu Mill </t>
  </si>
  <si>
    <t xml:space="preserve">Makaron durum Chiffari Lisci 500g Tartu Mill </t>
  </si>
  <si>
    <t>Nisu</t>
  </si>
  <si>
    <t>Whole wheat durum Fusilli 5kg Tartu Mill</t>
  </si>
  <si>
    <t>Pasta durum Chiffari Lisci 500g tartu Mill</t>
  </si>
  <si>
    <t>Makaron durum Spaghetti nr.7 1kg Tartu Mill</t>
  </si>
  <si>
    <t>Makaron durum Filini 5kg Tartu Mill</t>
  </si>
  <si>
    <t>võib sisaldada gluteeni</t>
  </si>
  <si>
    <t>Pasta durum Spaghetti nr.7 1kg Tartu Mill</t>
  </si>
  <si>
    <t>Pasta durum Filini 5kg Tartu Mill</t>
  </si>
  <si>
    <t>Gustav Paulig Ltd</t>
  </si>
  <si>
    <t>Kohv Paulig Brazil tume röst, jahvatatud filter 450g ( röst 3,5 )</t>
  </si>
  <si>
    <t>Thai agri foods public company limited</t>
  </si>
  <si>
    <t>Egg white 1kg Balticovo</t>
  </si>
  <si>
    <t>Võib sisaldada pähkleid ja maapähkleid</t>
  </si>
  <si>
    <t>maapähkel</t>
  </si>
  <si>
    <t>Sidrunimahl 100% Arco 1L</t>
  </si>
  <si>
    <t>Lemon Juice 100% Arco 1l</t>
  </si>
  <si>
    <t>toodetud DAC S.p.A. tellimusel</t>
  </si>
  <si>
    <t>Laimimahl 100% Arco 1L</t>
  </si>
  <si>
    <t>Lime Juice 100% Arco 1L</t>
  </si>
  <si>
    <t>Pesto Punane 900g Mazza</t>
  </si>
  <si>
    <t>Pesto red 900g Mazza</t>
  </si>
  <si>
    <t>pähkel, piim</t>
  </si>
  <si>
    <t>Intergrana s.r.l</t>
  </si>
  <si>
    <t>RIIS risotto arborio 1kg, CURTIRISO</t>
  </si>
  <si>
    <t xml:space="preserve">Arborio rice 1kg curtiriso </t>
  </si>
  <si>
    <t>Curti Srl – Socio Unico</t>
  </si>
  <si>
    <t>Gorgonzola blue cheese ca 1,5kg PDO, Granarolo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</si>
</sst>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0.000"/>
    <numFmt numFmtId="165" formatCode="0.0"/>
    <numFmt numFmtId="166" formatCode="#,##0.0"/>
    <numFmt numFmtId="168" formatCode="#,##0.00\ &quot;€&quot;"/>
  </numFmts>
  <fonts count="25" x14ac:knownFonts="1">
    <font>
      <sz val="11"/>
      <color theme="1"/>
      <name val="Calibri"/>
      <family val="2"/>
      <charset val="186"/>
      <scheme val="minor"/>
    </font>
    <font>
      <b/>
      <sz val="11"/>
      <name val="Arial"/>
      <family val="2"/>
      <charset val="186"/>
    </font>
    <font>
      <sz val="11"/>
      <name val="Arial"/>
      <family val="2"/>
      <charset val="186"/>
    </font>
    <font>
      <i/>
      <sz val="11"/>
      <name val="Arial"/>
      <family val="2"/>
      <charset val="186"/>
    </font>
    <font>
      <b/>
      <i/>
      <sz val="11"/>
      <name val="Arial"/>
      <family val="2"/>
      <charset val="186"/>
    </font>
    <font>
      <sz val="9"/>
      <color theme="1"/>
      <name val="Arial"/>
      <family val="2"/>
      <charset val="186"/>
    </font>
    <font>
      <sz val="11"/>
      <color theme="1"/>
      <name val="Calibri"/>
      <family val="2"/>
      <charset val="186"/>
      <scheme val="minor"/>
    </font>
    <font>
      <sz val="9"/>
      <name val="Arial"/>
      <family val="2"/>
      <charset val="186"/>
    </font>
    <font>
      <b/>
      <sz val="10"/>
      <name val="Arial"/>
      <family val="2"/>
      <charset val="186"/>
    </font>
    <font>
      <sz val="11"/>
      <color theme="1"/>
      <name val="Arial"/>
      <family val="2"/>
      <charset val="186"/>
    </font>
    <font>
      <sz val="11"/>
      <color indexed="8"/>
      <name val="Calibri"/>
      <family val="2"/>
      <charset val="186"/>
    </font>
    <font>
      <sz val="11"/>
      <color rgb="FFFF0000"/>
      <name val="Arial"/>
      <family val="2"/>
      <charset val="186"/>
    </font>
    <font>
      <sz val="10"/>
      <name val="Arial"/>
      <family val="2"/>
      <charset val="186"/>
    </font>
    <font>
      <b/>
      <sz val="11"/>
      <color theme="1"/>
      <name val="Arial"/>
      <family val="2"/>
      <charset val="186"/>
    </font>
    <font>
      <b/>
      <sz val="11"/>
      <color rgb="FFFF0000"/>
      <name val="Arial"/>
      <family val="2"/>
      <charset val="186"/>
    </font>
    <font>
      <sz val="8"/>
      <name val="Calibri"/>
      <family val="2"/>
      <charset val="186"/>
      <scheme val="minor"/>
    </font>
    <font>
      <b/>
      <i/>
      <sz val="14"/>
      <name val="Arial"/>
      <family val="2"/>
      <charset val="186"/>
    </font>
    <font>
      <b/>
      <i/>
      <sz val="12"/>
      <name val="Arial"/>
      <family val="2"/>
      <charset val="186"/>
    </font>
    <font>
      <b/>
      <sz val="11"/>
      <color theme="4"/>
      <name val="Arial"/>
      <family val="2"/>
      <charset val="186"/>
    </font>
    <font>
      <sz val="11"/>
      <color theme="4"/>
      <name val="Arial"/>
      <family val="2"/>
      <charset val="186"/>
    </font>
    <font>
      <b/>
      <i/>
      <sz val="14"/>
      <color rgb="FF0070C0"/>
      <name val="Arial"/>
      <family val="2"/>
      <charset val="186"/>
    </font>
    <font>
      <b/>
      <i/>
      <sz val="16"/>
      <color rgb="FF0070C0"/>
      <name val="Arial"/>
      <family val="2"/>
      <charset val="186"/>
    </font>
    <font>
      <sz val="11"/>
      <color rgb="FF0070C0"/>
      <name val="Arial"/>
      <family val="2"/>
      <charset val="186"/>
    </font>
    <font>
      <b/>
      <sz val="10"/>
      <color theme="1"/>
      <name val="Arial"/>
      <family val="2"/>
      <charset val="186"/>
    </font>
    <font>
      <sz val="10"/>
      <color theme="1"/>
      <name val="Arial"/>
      <family val="2"/>
      <charset val="186"/>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s>
  <cellStyleXfs count="6">
    <xf numFmtId="0" fontId="0" fillId="0" borderId="0"/>
    <xf numFmtId="0" fontId="6"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2" fillId="0" borderId="0"/>
  </cellStyleXfs>
  <cellXfs count="287">
    <xf numFmtId="0" fontId="0" fillId="0" borderId="0" xfId="0"/>
    <xf numFmtId="0" fontId="2" fillId="0" borderId="0" xfId="0" applyFont="1" applyAlignment="1">
      <alignment horizontal="center" vertical="center" wrapText="1"/>
    </xf>
    <xf numFmtId="164" fontId="2" fillId="0" borderId="1" xfId="0" applyNumberFormat="1"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1" xfId="0" applyFont="1" applyBorder="1" applyAlignment="1">
      <alignment horizontal="left" vertical="center"/>
    </xf>
    <xf numFmtId="0" fontId="2" fillId="0" borderId="1" xfId="0" applyFont="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0" borderId="1" xfId="0" applyFont="1" applyBorder="1" applyAlignment="1">
      <alignment vertical="center" wrapText="1"/>
    </xf>
    <xf numFmtId="0" fontId="2" fillId="0" borderId="5" xfId="0" applyFont="1" applyBorder="1" applyAlignment="1">
      <alignment horizontal="left" vertical="center"/>
    </xf>
    <xf numFmtId="1" fontId="2" fillId="0" borderId="1" xfId="0" applyNumberFormat="1" applyFont="1" applyBorder="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0" fontId="2" fillId="0" borderId="8" xfId="0" applyFont="1" applyBorder="1" applyAlignment="1">
      <alignmen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xf>
    <xf numFmtId="0" fontId="2" fillId="0" borderId="0" xfId="0" applyFont="1" applyAlignment="1">
      <alignment horizontal="left" vertical="center"/>
    </xf>
    <xf numFmtId="2" fontId="2" fillId="0" borderId="1" xfId="0" applyNumberFormat="1" applyFont="1" applyBorder="1" applyAlignment="1" applyProtection="1">
      <alignment horizontal="left" vertical="center"/>
      <protection locked="0"/>
    </xf>
    <xf numFmtId="2" fontId="2" fillId="0" borderId="1" xfId="0" applyNumberFormat="1" applyFont="1" applyBorder="1" applyAlignment="1">
      <alignment horizontal="left" vertical="center"/>
    </xf>
    <xf numFmtId="164" fontId="2" fillId="0" borderId="8" xfId="0" applyNumberFormat="1" applyFont="1" applyBorder="1" applyAlignment="1" applyProtection="1">
      <alignment horizontal="center" vertical="center"/>
      <protection locked="0"/>
    </xf>
    <xf numFmtId="1" fontId="2" fillId="0" borderId="8" xfId="0" applyNumberFormat="1" applyFont="1" applyBorder="1" applyAlignment="1" applyProtection="1">
      <alignment horizontal="center" vertical="center"/>
      <protection locked="0"/>
    </xf>
    <xf numFmtId="3" fontId="2" fillId="0" borderId="1" xfId="0" applyNumberFormat="1" applyFont="1" applyBorder="1" applyAlignment="1">
      <alignment horizontal="center" vertical="center"/>
    </xf>
    <xf numFmtId="165" fontId="2" fillId="0" borderId="1" xfId="0" applyNumberFormat="1" applyFont="1" applyBorder="1" applyAlignment="1" applyProtection="1">
      <alignment horizontal="center" vertical="center"/>
      <protection locked="0"/>
    </xf>
    <xf numFmtId="166" fontId="2" fillId="0" borderId="1" xfId="0" applyNumberFormat="1" applyFont="1" applyBorder="1" applyAlignment="1">
      <alignment horizontal="center" vertical="center"/>
    </xf>
    <xf numFmtId="166" fontId="2" fillId="0" borderId="1" xfId="0" applyNumberFormat="1" applyFont="1" applyBorder="1" applyAlignment="1" applyProtection="1">
      <alignment horizontal="center" vertical="center"/>
      <protection locked="0"/>
    </xf>
    <xf numFmtId="3" fontId="1" fillId="0" borderId="5" xfId="0" applyNumberFormat="1" applyFont="1" applyBorder="1" applyAlignment="1">
      <alignment horizontal="center" vertical="center"/>
    </xf>
    <xf numFmtId="1" fontId="1" fillId="0" borderId="1" xfId="0" applyNumberFormat="1" applyFont="1" applyBorder="1" applyAlignment="1">
      <alignment horizontal="center" vertical="center"/>
    </xf>
    <xf numFmtId="3" fontId="1" fillId="0" borderId="0" xfId="0" applyNumberFormat="1" applyFont="1" applyAlignment="1">
      <alignment horizontal="center" vertical="center"/>
    </xf>
    <xf numFmtId="164" fontId="2" fillId="0" borderId="1" xfId="0" applyNumberFormat="1" applyFont="1" applyBorder="1" applyAlignment="1">
      <alignment horizontal="center" vertical="center"/>
    </xf>
    <xf numFmtId="2" fontId="2" fillId="0" borderId="1" xfId="0" applyNumberFormat="1" applyFont="1" applyBorder="1" applyAlignment="1" applyProtection="1">
      <alignment horizontal="center" vertical="center"/>
      <protection locked="0"/>
    </xf>
    <xf numFmtId="1" fontId="1" fillId="0" borderId="8" xfId="0" applyNumberFormat="1" applyFont="1" applyBorder="1" applyAlignment="1">
      <alignment horizontal="center" vertical="center"/>
    </xf>
    <xf numFmtId="3" fontId="1" fillId="0" borderId="1" xfId="0" applyNumberFormat="1" applyFont="1" applyBorder="1" applyAlignment="1">
      <alignment horizontal="center" vertical="center"/>
    </xf>
    <xf numFmtId="164" fontId="2" fillId="0" borderId="1" xfId="0" applyNumberFormat="1" applyFont="1" applyBorder="1" applyAlignment="1" applyProtection="1">
      <alignment vertical="center"/>
      <protection locked="0"/>
    </xf>
    <xf numFmtId="0" fontId="1" fillId="0" borderId="0" xfId="0" applyFont="1" applyAlignment="1">
      <alignment horizontal="center" vertical="center"/>
    </xf>
    <xf numFmtId="0" fontId="11" fillId="0" borderId="0" xfId="0" applyFont="1" applyAlignment="1">
      <alignment horizontal="center" vertical="center"/>
    </xf>
    <xf numFmtId="164" fontId="2" fillId="0" borderId="5" xfId="0" applyNumberFormat="1" applyFont="1" applyBorder="1" applyAlignment="1" applyProtection="1">
      <alignment horizontal="center" vertical="center"/>
      <protection locked="0"/>
    </xf>
    <xf numFmtId="1" fontId="2" fillId="0" borderId="5" xfId="0" applyNumberFormat="1"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0" xfId="0" applyFont="1" applyAlignment="1">
      <alignment vertical="center" wrapText="1"/>
    </xf>
    <xf numFmtId="166" fontId="2" fillId="0" borderId="8" xfId="0" applyNumberFormat="1" applyFont="1" applyBorder="1" applyAlignment="1">
      <alignment horizontal="center" vertical="center"/>
    </xf>
    <xf numFmtId="0" fontId="2"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1" fontId="1" fillId="0" borderId="5" xfId="0" applyNumberFormat="1"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1" fontId="1"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7" fillId="0" borderId="0" xfId="0" applyFont="1" applyAlignment="1" applyProtection="1">
      <alignment vertical="center"/>
      <protection locked="0"/>
    </xf>
    <xf numFmtId="164" fontId="2" fillId="0" borderId="1" xfId="0" applyNumberFormat="1" applyFont="1" applyBorder="1" applyAlignment="1" applyProtection="1">
      <alignment horizontal="left" vertical="center"/>
      <protection locked="0"/>
    </xf>
    <xf numFmtId="1" fontId="2" fillId="0" borderId="8" xfId="0" applyNumberFormat="1"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5" xfId="0" applyFont="1" applyBorder="1" applyAlignment="1">
      <alignment horizontal="left" vertical="center" wrapText="1"/>
    </xf>
    <xf numFmtId="0" fontId="12" fillId="0" borderId="5" xfId="0" applyFont="1" applyBorder="1" applyAlignment="1" applyProtection="1">
      <alignment horizontal="left" vertical="center"/>
      <protection locked="0"/>
    </xf>
    <xf numFmtId="0" fontId="2" fillId="0" borderId="11" xfId="0" applyFont="1" applyBorder="1" applyAlignment="1" applyProtection="1">
      <alignment horizontal="center" vertical="center" wrapText="1"/>
      <protection locked="0"/>
    </xf>
    <xf numFmtId="0" fontId="1" fillId="0" borderId="0" xfId="0" applyFont="1" applyAlignment="1">
      <alignment vertical="center"/>
    </xf>
    <xf numFmtId="0" fontId="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3" fillId="0" borderId="0" xfId="0" applyFont="1" applyAlignment="1">
      <alignment vertical="center"/>
    </xf>
    <xf numFmtId="0" fontId="1" fillId="0" borderId="0" xfId="0" applyFont="1" applyAlignment="1">
      <alignment horizontal="left" vertical="center"/>
    </xf>
    <xf numFmtId="0" fontId="2" fillId="0" borderId="0" xfId="0" applyFont="1" applyAlignment="1" applyProtection="1">
      <alignment horizontal="left" vertical="center"/>
      <protection locked="0"/>
    </xf>
    <xf numFmtId="0" fontId="2" fillId="0" borderId="0" xfId="0" applyFont="1" applyAlignment="1">
      <alignment vertical="center"/>
    </xf>
    <xf numFmtId="0" fontId="14" fillId="0" borderId="0" xfId="0" applyFont="1" applyAlignment="1">
      <alignment horizontal="left" vertical="center"/>
    </xf>
    <xf numFmtId="0" fontId="9" fillId="0" borderId="0" xfId="0" applyFont="1" applyAlignment="1">
      <alignment vertical="center"/>
    </xf>
    <xf numFmtId="0" fontId="24" fillId="0" borderId="0" xfId="0" applyFont="1" applyAlignment="1">
      <alignment vertical="center"/>
    </xf>
    <xf numFmtId="0" fontId="2" fillId="0" borderId="5" xfId="0" applyFont="1" applyBorder="1" applyAlignment="1" applyProtection="1">
      <alignment vertical="center"/>
      <protection locked="0"/>
    </xf>
    <xf numFmtId="1" fontId="2" fillId="0" borderId="5" xfId="0" applyNumberFormat="1" applyFont="1" applyBorder="1" applyAlignment="1" applyProtection="1">
      <alignment horizontal="center" vertical="center"/>
      <protection locked="0"/>
    </xf>
    <xf numFmtId="165" fontId="2" fillId="0" borderId="5" xfId="0" applyNumberFormat="1" applyFont="1" applyBorder="1" applyAlignment="1" applyProtection="1">
      <alignment horizontal="center" vertical="center"/>
      <protection locked="0"/>
    </xf>
    <xf numFmtId="2" fontId="2" fillId="0" borderId="5" xfId="0" applyNumberFormat="1" applyFont="1" applyBorder="1" applyAlignment="1" applyProtection="1">
      <alignment horizontal="left" vertical="center"/>
      <protection locked="0"/>
    </xf>
    <xf numFmtId="0" fontId="11" fillId="0" borderId="0" xfId="0" applyFont="1" applyAlignment="1">
      <alignment vertical="center"/>
    </xf>
    <xf numFmtId="0" fontId="2" fillId="0" borderId="28" xfId="0" applyFont="1" applyBorder="1" applyAlignment="1">
      <alignment vertical="center"/>
    </xf>
    <xf numFmtId="0" fontId="2" fillId="0" borderId="1" xfId="0" applyFont="1" applyBorder="1" applyAlignment="1" applyProtection="1">
      <alignment vertical="center" wrapText="1"/>
      <protection locked="0"/>
    </xf>
    <xf numFmtId="0" fontId="2" fillId="0" borderId="0" xfId="0" applyFont="1" applyAlignment="1" applyProtection="1">
      <alignment vertical="center"/>
      <protection locked="0"/>
    </xf>
    <xf numFmtId="0" fontId="2" fillId="0" borderId="8" xfId="0" applyFont="1" applyBorder="1" applyAlignment="1" applyProtection="1">
      <alignment vertical="center"/>
      <protection locked="0"/>
    </xf>
    <xf numFmtId="2" fontId="2" fillId="0" borderId="8" xfId="0" applyNumberFormat="1" applyFont="1" applyBorder="1" applyAlignment="1" applyProtection="1">
      <alignment horizontal="left" vertical="center"/>
      <protection locked="0"/>
    </xf>
    <xf numFmtId="0" fontId="22" fillId="0" borderId="0" xfId="0" applyFont="1" applyAlignment="1">
      <alignment horizontal="left" vertical="center"/>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164" fontId="2" fillId="0" borderId="0" xfId="0" applyNumberFormat="1"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 fillId="0" borderId="0" xfId="0" applyFont="1" applyAlignment="1">
      <alignment vertical="center"/>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1" fontId="1" fillId="0" borderId="8" xfId="0" applyNumberFormat="1" applyFont="1" applyBorder="1" applyAlignment="1" applyProtection="1">
      <alignment horizontal="center" vertical="center"/>
      <protection locked="0"/>
    </xf>
    <xf numFmtId="165" fontId="2" fillId="0" borderId="8" xfId="0" applyNumberFormat="1" applyFont="1" applyBorder="1" applyAlignment="1" applyProtection="1">
      <alignment horizontal="center" vertical="center"/>
      <protection locked="0"/>
    </xf>
    <xf numFmtId="1" fontId="2" fillId="0" borderId="0" xfId="0" applyNumberFormat="1" applyFont="1" applyAlignment="1" applyProtection="1">
      <alignment horizontal="center" vertical="center"/>
      <protection locked="0"/>
    </xf>
    <xf numFmtId="164" fontId="2" fillId="0" borderId="0" xfId="0" applyNumberFormat="1" applyFont="1" applyAlignment="1">
      <alignment horizontal="center" vertical="center"/>
    </xf>
    <xf numFmtId="2" fontId="2" fillId="0" borderId="1" xfId="0" applyNumberFormat="1" applyFont="1" applyBorder="1" applyAlignment="1">
      <alignment vertical="center"/>
    </xf>
    <xf numFmtId="0" fontId="2" fillId="0" borderId="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 fillId="0" borderId="0" xfId="0" applyFont="1" applyAlignment="1">
      <alignment horizontal="left" vertical="center" wrapText="1"/>
    </xf>
    <xf numFmtId="49" fontId="2" fillId="0" borderId="0" xfId="0" applyNumberFormat="1" applyFont="1" applyAlignment="1" applyProtection="1">
      <alignment horizontal="center" vertical="center"/>
      <protection locked="0"/>
    </xf>
    <xf numFmtId="44" fontId="2" fillId="0" borderId="1" xfId="0" applyNumberFormat="1" applyFont="1" applyBorder="1" applyAlignment="1">
      <alignment vertical="center"/>
    </xf>
    <xf numFmtId="164" fontId="2" fillId="0" borderId="1" xfId="0" applyNumberFormat="1" applyFont="1" applyBorder="1" applyAlignment="1" applyProtection="1">
      <alignment vertical="center" wrapText="1"/>
      <protection locked="0"/>
    </xf>
    <xf numFmtId="164" fontId="2" fillId="0" borderId="1" xfId="0" applyNumberFormat="1" applyFont="1" applyBorder="1" applyAlignment="1" applyProtection="1">
      <alignment horizontal="right" vertical="center"/>
      <protection locked="0"/>
    </xf>
    <xf numFmtId="164" fontId="2" fillId="0" borderId="8" xfId="0" applyNumberFormat="1" applyFont="1" applyBorder="1" applyAlignment="1" applyProtection="1">
      <alignment vertical="center"/>
      <protection locked="0"/>
    </xf>
    <xf numFmtId="166" fontId="2" fillId="0" borderId="8" xfId="0" applyNumberFormat="1" applyFont="1" applyBorder="1" applyAlignment="1" applyProtection="1">
      <alignment horizontal="center" vertical="center"/>
      <protection locked="0"/>
    </xf>
    <xf numFmtId="2" fontId="2" fillId="0" borderId="8" xfId="0" applyNumberFormat="1" applyFont="1" applyBorder="1" applyAlignment="1">
      <alignment vertical="center"/>
    </xf>
    <xf numFmtId="0" fontId="11" fillId="0" borderId="28" xfId="0" applyFont="1" applyBorder="1" applyAlignment="1" applyProtection="1">
      <alignment horizontal="left" vertical="center"/>
      <protection locked="0"/>
    </xf>
    <xf numFmtId="164" fontId="2" fillId="0" borderId="0" xfId="0" applyNumberFormat="1" applyFont="1" applyAlignment="1" applyProtection="1">
      <alignment vertical="center"/>
      <protection locked="0"/>
    </xf>
    <xf numFmtId="4"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5" xfId="0" applyFont="1" applyBorder="1" applyAlignment="1">
      <alignment vertical="center" wrapText="1"/>
    </xf>
    <xf numFmtId="2" fontId="2" fillId="0" borderId="5" xfId="0" applyNumberFormat="1" applyFont="1" applyBorder="1" applyAlignment="1" applyProtection="1">
      <alignment horizontal="center" vertical="center"/>
      <protection locked="0"/>
    </xf>
    <xf numFmtId="0" fontId="19"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vertical="center"/>
    </xf>
    <xf numFmtId="3" fontId="4"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2" fillId="0" borderId="0" xfId="0" applyNumberFormat="1" applyFont="1" applyAlignment="1">
      <alignment horizontal="center" vertical="center"/>
    </xf>
    <xf numFmtId="3" fontId="1" fillId="0" borderId="8" xfId="0" applyNumberFormat="1" applyFont="1" applyBorder="1" applyAlignment="1" applyProtection="1">
      <alignment horizontal="center" vertical="center"/>
      <protection locked="0"/>
    </xf>
    <xf numFmtId="3" fontId="2" fillId="0" borderId="0" xfId="0" applyNumberFormat="1" applyFont="1" applyAlignment="1" applyProtection="1">
      <alignment horizontal="center" vertical="center"/>
      <protection locked="0"/>
    </xf>
    <xf numFmtId="3" fontId="1" fillId="0" borderId="8" xfId="0" applyNumberFormat="1" applyFont="1" applyBorder="1" applyAlignment="1">
      <alignment horizontal="center" vertical="center"/>
    </xf>
    <xf numFmtId="0" fontId="9" fillId="0" borderId="0" xfId="0" applyFont="1" applyAlignment="1">
      <alignment horizontal="center" vertical="center"/>
    </xf>
    <xf numFmtId="0" fontId="2" fillId="0" borderId="4"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protection locked="0"/>
    </xf>
    <xf numFmtId="0" fontId="13" fillId="0" borderId="0" xfId="0" applyFont="1" applyAlignment="1">
      <alignment vertical="center" wrapText="1"/>
    </xf>
    <xf numFmtId="0" fontId="13" fillId="0" borderId="0" xfId="0" applyFont="1" applyAlignment="1">
      <alignment horizontal="center" vertical="center" wrapText="1"/>
    </xf>
    <xf numFmtId="1" fontId="13" fillId="0" borderId="0" xfId="0" applyNumberFormat="1" applyFont="1" applyAlignment="1">
      <alignment vertical="center" wrapText="1"/>
    </xf>
    <xf numFmtId="0" fontId="2" fillId="0" borderId="5" xfId="0" applyFont="1" applyBorder="1" applyAlignment="1" applyProtection="1">
      <alignment horizontal="left" vertical="center" wrapText="1"/>
      <protection locked="0"/>
    </xf>
    <xf numFmtId="1" fontId="2" fillId="0" borderId="0" xfId="0" applyNumberFormat="1" applyFont="1" applyAlignment="1">
      <alignment horizontal="right" vertical="center" wrapText="1"/>
    </xf>
    <xf numFmtId="0" fontId="18" fillId="0" borderId="0" xfId="0" applyFont="1" applyAlignment="1" applyProtection="1">
      <alignment horizontal="left" vertical="center"/>
      <protection locked="0"/>
    </xf>
    <xf numFmtId="0" fontId="23" fillId="2" borderId="10" xfId="0" applyFont="1" applyFill="1" applyBorder="1" applyAlignment="1">
      <alignment horizontal="center" vertical="center" wrapText="1"/>
    </xf>
    <xf numFmtId="168" fontId="4" fillId="0" borderId="0" xfId="0" applyNumberFormat="1" applyFont="1" applyAlignment="1" applyProtection="1">
      <alignment vertical="center" wrapText="1"/>
      <protection locked="0"/>
    </xf>
    <xf numFmtId="168" fontId="1" fillId="0" borderId="0" xfId="0" applyNumberFormat="1" applyFont="1" applyAlignment="1" applyProtection="1">
      <alignment vertical="center" wrapText="1"/>
      <protection locked="0"/>
    </xf>
    <xf numFmtId="168" fontId="2" fillId="0" borderId="6" xfId="0" applyNumberFormat="1" applyFont="1" applyBorder="1" applyAlignment="1" applyProtection="1">
      <alignment vertical="center"/>
      <protection locked="0"/>
    </xf>
    <xf numFmtId="168" fontId="2" fillId="0" borderId="12" xfId="0" applyNumberFormat="1" applyFont="1" applyBorder="1" applyAlignment="1" applyProtection="1">
      <alignment vertical="center"/>
      <protection locked="0"/>
    </xf>
    <xf numFmtId="168" fontId="2" fillId="0" borderId="0" xfId="0" applyNumberFormat="1" applyFont="1" applyAlignment="1" applyProtection="1">
      <alignment vertical="center"/>
      <protection locked="0"/>
    </xf>
    <xf numFmtId="168" fontId="2" fillId="0" borderId="9" xfId="0" applyNumberFormat="1" applyFont="1" applyBorder="1" applyAlignment="1" applyProtection="1">
      <alignment vertical="center"/>
      <protection locked="0"/>
    </xf>
    <xf numFmtId="168" fontId="2" fillId="0" borderId="13" xfId="0" applyNumberFormat="1" applyFont="1" applyBorder="1" applyAlignment="1" applyProtection="1">
      <alignment vertical="center"/>
      <protection locked="0"/>
    </xf>
    <xf numFmtId="168" fontId="2" fillId="0" borderId="6" xfId="0" applyNumberFormat="1" applyFont="1" applyBorder="1" applyAlignment="1">
      <alignment vertical="center"/>
    </xf>
    <xf numFmtId="168" fontId="2" fillId="0" borderId="9" xfId="0" applyNumberFormat="1" applyFont="1" applyBorder="1" applyAlignment="1">
      <alignment vertical="center"/>
    </xf>
    <xf numFmtId="168" fontId="2" fillId="0" borderId="13" xfId="0" applyNumberFormat="1" applyFont="1" applyBorder="1" applyAlignment="1">
      <alignment vertical="center"/>
    </xf>
    <xf numFmtId="168" fontId="2" fillId="0" borderId="18" xfId="0" applyNumberFormat="1" applyFont="1" applyBorder="1" applyAlignment="1">
      <alignment vertical="center"/>
    </xf>
    <xf numFmtId="168" fontId="2" fillId="0" borderId="0" xfId="0" applyNumberFormat="1" applyFont="1" applyAlignment="1">
      <alignment vertical="center"/>
    </xf>
    <xf numFmtId="168" fontId="4"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68" fontId="1" fillId="0" borderId="5" xfId="0" applyNumberFormat="1" applyFont="1" applyBorder="1" applyAlignment="1" applyProtection="1">
      <alignment horizontal="center" vertical="center"/>
      <protection locked="0"/>
    </xf>
    <xf numFmtId="168" fontId="1" fillId="0" borderId="1" xfId="0" applyNumberFormat="1" applyFont="1" applyBorder="1" applyAlignment="1" applyProtection="1">
      <alignment horizontal="center" vertical="center"/>
      <protection locked="0"/>
    </xf>
    <xf numFmtId="168" fontId="1" fillId="0" borderId="0" xfId="0" applyNumberFormat="1" applyFont="1" applyAlignment="1" applyProtection="1">
      <alignment horizontal="center" vertical="center"/>
      <protection locked="0"/>
    </xf>
    <xf numFmtId="168" fontId="1" fillId="0" borderId="8" xfId="0" applyNumberFormat="1" applyFont="1" applyBorder="1" applyAlignment="1" applyProtection="1">
      <alignment horizontal="center" vertical="center"/>
      <protection locked="0"/>
    </xf>
    <xf numFmtId="168" fontId="1" fillId="0" borderId="0" xfId="0" applyNumberFormat="1" applyFont="1" applyAlignment="1">
      <alignment horizontal="center" vertical="center"/>
    </xf>
    <xf numFmtId="168" fontId="1" fillId="0" borderId="5" xfId="0" applyNumberFormat="1" applyFont="1" applyBorder="1" applyAlignment="1">
      <alignment horizontal="center" vertical="center"/>
    </xf>
    <xf numFmtId="168" fontId="1" fillId="0" borderId="1" xfId="0" applyNumberFormat="1" applyFont="1" applyBorder="1" applyAlignment="1">
      <alignment horizontal="center" vertical="center"/>
    </xf>
    <xf numFmtId="168" fontId="1" fillId="0" borderId="8" xfId="0" applyNumberFormat="1" applyFont="1" applyBorder="1" applyAlignment="1">
      <alignment horizontal="center" vertical="center"/>
    </xf>
    <xf numFmtId="168" fontId="2" fillId="0" borderId="1" xfId="0" applyNumberFormat="1" applyFont="1" applyBorder="1" applyAlignment="1">
      <alignment horizontal="center" vertical="center"/>
    </xf>
    <xf numFmtId="168" fontId="2" fillId="0" borderId="8" xfId="0" applyNumberFormat="1" applyFont="1" applyBorder="1" applyAlignment="1">
      <alignment horizontal="center" vertical="center"/>
    </xf>
    <xf numFmtId="168" fontId="2" fillId="0" borderId="5" xfId="0" applyNumberFormat="1" applyFont="1" applyBorder="1" applyAlignment="1">
      <alignment horizontal="center" vertical="center"/>
    </xf>
    <xf numFmtId="168" fontId="2" fillId="0" borderId="0" xfId="0" applyNumberFormat="1" applyFont="1" applyAlignment="1">
      <alignment horizontal="center" vertical="center"/>
    </xf>
    <xf numFmtId="168" fontId="2" fillId="0" borderId="0" xfId="0" applyNumberFormat="1" applyFont="1" applyAlignment="1" applyProtection="1">
      <alignment horizontal="center" vertical="center"/>
      <protection locked="0"/>
    </xf>
    <xf numFmtId="165" fontId="2" fillId="0" borderId="1" xfId="0" applyNumberFormat="1" applyFont="1" applyBorder="1" applyAlignment="1">
      <alignment horizontal="right" vertical="center"/>
    </xf>
    <xf numFmtId="165" fontId="2" fillId="0" borderId="1" xfId="0" applyNumberFormat="1" applyFont="1" applyBorder="1" applyAlignment="1" applyProtection="1">
      <alignment horizontal="right"/>
      <protection locked="0"/>
    </xf>
    <xf numFmtId="165" fontId="2" fillId="0" borderId="1" xfId="0" applyNumberFormat="1" applyFont="1" applyBorder="1" applyProtection="1">
      <protection locked="0"/>
    </xf>
    <xf numFmtId="165" fontId="2" fillId="0" borderId="1" xfId="0" applyNumberFormat="1" applyFont="1" applyBorder="1"/>
    <xf numFmtId="1" fontId="2" fillId="0" borderId="1" xfId="0" applyNumberFormat="1" applyFont="1" applyBorder="1" applyAlignment="1">
      <alignment horizontal="right" vertical="center"/>
    </xf>
    <xf numFmtId="166" fontId="2" fillId="0" borderId="1" xfId="0" applyNumberFormat="1" applyFont="1" applyBorder="1" applyAlignment="1" applyProtection="1">
      <alignment horizontal="right" vertical="center"/>
      <protection locked="0"/>
    </xf>
    <xf numFmtId="166" fontId="2" fillId="0" borderId="1" xfId="0" applyNumberFormat="1" applyFont="1" applyBorder="1" applyAlignment="1">
      <alignment horizontal="right" vertical="center"/>
    </xf>
    <xf numFmtId="165" fontId="2" fillId="0" borderId="1" xfId="0" applyNumberFormat="1" applyFont="1" applyBorder="1" applyAlignment="1" applyProtection="1">
      <alignment horizontal="center"/>
      <protection locked="0"/>
    </xf>
    <xf numFmtId="165" fontId="2" fillId="0" borderId="1" xfId="0" applyNumberFormat="1" applyFont="1" applyBorder="1" applyAlignment="1">
      <alignment horizontal="center"/>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8" xfId="0" applyFont="1" applyBorder="1" applyAlignment="1">
      <alignment horizontal="center" vertical="center"/>
    </xf>
    <xf numFmtId="168"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8" xfId="0" applyFont="1" applyBorder="1" applyAlignment="1">
      <alignment horizontal="center" vertical="center"/>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168" fontId="8" fillId="2" borderId="6" xfId="0" applyNumberFormat="1" applyFont="1" applyFill="1" applyBorder="1" applyAlignment="1" applyProtection="1">
      <alignment horizontal="center" vertical="center" wrapText="1"/>
      <protection locked="0"/>
    </xf>
    <xf numFmtId="0" fontId="23" fillId="2" borderId="10" xfId="0" applyFont="1" applyFill="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168" fontId="8" fillId="2" borderId="5" xfId="0" applyNumberFormat="1" applyFont="1" applyFill="1" applyBorder="1" applyAlignment="1">
      <alignment horizontal="center" vertical="center" wrapText="1"/>
    </xf>
    <xf numFmtId="0" fontId="8" fillId="2" borderId="1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wrapText="1"/>
      <protection locked="0"/>
    </xf>
    <xf numFmtId="3" fontId="8" fillId="2" borderId="5" xfId="0" applyNumberFormat="1" applyFont="1" applyFill="1" applyBorder="1" applyAlignment="1">
      <alignment horizontal="center" vertical="center" wrapText="1"/>
    </xf>
    <xf numFmtId="0" fontId="1" fillId="0" borderId="5" xfId="0" applyFont="1" applyBorder="1" applyAlignment="1">
      <alignment horizontal="center" vertical="center"/>
    </xf>
    <xf numFmtId="0" fontId="1" fillId="0" borderId="22"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8" fillId="0" borderId="0" xfId="0" applyFont="1" applyAlignment="1" applyProtection="1">
      <alignment horizontal="left" vertical="center"/>
      <protection locked="0"/>
    </xf>
    <xf numFmtId="0" fontId="18" fillId="0" borderId="0" xfId="0" applyFont="1" applyAlignment="1">
      <alignment horizontal="left" vertical="center" wrapText="1"/>
    </xf>
    <xf numFmtId="0" fontId="2" fillId="0" borderId="5" xfId="0" applyFont="1" applyBorder="1" applyAlignment="1">
      <alignment horizontal="center" vertical="center"/>
    </xf>
    <xf numFmtId="0" fontId="21" fillId="0" borderId="0" xfId="0" applyFont="1" applyBorder="1" applyAlignment="1">
      <alignment horizontal="left" vertical="center"/>
    </xf>
    <xf numFmtId="168" fontId="2" fillId="0" borderId="24" xfId="0" applyNumberFormat="1" applyFont="1" applyBorder="1" applyAlignment="1">
      <alignment vertical="center"/>
    </xf>
    <xf numFmtId="0" fontId="2" fillId="0" borderId="29" xfId="0" applyFont="1" applyBorder="1" applyAlignment="1" applyProtection="1">
      <alignment horizontal="center" vertical="center"/>
      <protection locked="0"/>
    </xf>
    <xf numFmtId="0" fontId="2" fillId="0" borderId="30" xfId="0" applyFont="1" applyBorder="1" applyAlignment="1">
      <alignment vertical="center" wrapText="1"/>
    </xf>
    <xf numFmtId="0" fontId="2" fillId="0" borderId="30" xfId="0" applyFont="1" applyBorder="1" applyAlignment="1">
      <alignment horizontal="center" vertical="center" wrapText="1"/>
    </xf>
    <xf numFmtId="1" fontId="1" fillId="0" borderId="30" xfId="5" applyNumberFormat="1" applyFont="1" applyBorder="1" applyAlignment="1">
      <alignment horizontal="center" vertical="center" wrapText="1"/>
    </xf>
    <xf numFmtId="0" fontId="2" fillId="0" borderId="30" xfId="5"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left" vertical="center" wrapText="1"/>
    </xf>
    <xf numFmtId="1" fontId="2" fillId="0" borderId="30" xfId="0" applyNumberFormat="1" applyFont="1" applyBorder="1" applyAlignment="1">
      <alignment horizontal="left" vertical="center" wrapText="1"/>
    </xf>
    <xf numFmtId="2" fontId="2" fillId="0" borderId="30" xfId="0" applyNumberFormat="1" applyFont="1" applyBorder="1" applyAlignment="1">
      <alignment horizontal="left" vertical="center" wrapText="1"/>
    </xf>
    <xf numFmtId="1" fontId="2" fillId="0" borderId="30" xfId="0" applyNumberFormat="1" applyFont="1" applyBorder="1" applyAlignment="1">
      <alignment horizontal="center" vertical="center"/>
    </xf>
    <xf numFmtId="3" fontId="1" fillId="0" borderId="30" xfId="0" applyNumberFormat="1" applyFont="1" applyBorder="1" applyAlignment="1">
      <alignment horizontal="center" vertical="center"/>
    </xf>
    <xf numFmtId="168" fontId="2" fillId="0" borderId="30" xfId="0" applyNumberFormat="1" applyFont="1" applyBorder="1" applyAlignment="1">
      <alignment horizontal="center" vertical="center"/>
    </xf>
    <xf numFmtId="168" fontId="2" fillId="0" borderId="31" xfId="0" applyNumberFormat="1" applyFont="1" applyBorder="1" applyAlignment="1">
      <alignment vertical="center"/>
    </xf>
    <xf numFmtId="0" fontId="2" fillId="0" borderId="19" xfId="0" applyFont="1" applyBorder="1" applyAlignment="1" applyProtection="1">
      <alignment vertical="center"/>
      <protection locked="0"/>
    </xf>
    <xf numFmtId="0" fontId="21" fillId="0" borderId="0" xfId="0" applyFont="1" applyBorder="1" applyAlignment="1">
      <alignment vertical="center"/>
    </xf>
    <xf numFmtId="0" fontId="1" fillId="0" borderId="0" xfId="0" applyFont="1" applyBorder="1" applyAlignment="1">
      <alignment horizontal="center" vertical="center"/>
    </xf>
    <xf numFmtId="168" fontId="2" fillId="0" borderId="0" xfId="0" applyNumberFormat="1" applyFont="1" applyBorder="1" applyAlignment="1">
      <alignment vertical="center"/>
    </xf>
    <xf numFmtId="0" fontId="13" fillId="0" borderId="0" xfId="0" applyFont="1" applyBorder="1" applyAlignment="1">
      <alignment vertical="center" wrapText="1"/>
    </xf>
    <xf numFmtId="3" fontId="13" fillId="0" borderId="0" xfId="0" applyNumberFormat="1" applyFont="1" applyBorder="1" applyAlignment="1">
      <alignment vertical="center" wrapText="1"/>
    </xf>
    <xf numFmtId="168" fontId="13" fillId="0" borderId="0" xfId="0" applyNumberFormat="1" applyFont="1" applyBorder="1" applyAlignment="1">
      <alignment horizontal="center" vertical="center" wrapText="1"/>
    </xf>
    <xf numFmtId="168" fontId="13" fillId="0" borderId="32" xfId="0" applyNumberFormat="1" applyFont="1" applyBorder="1" applyAlignment="1">
      <alignment horizontal="center" vertical="center" wrapText="1"/>
    </xf>
    <xf numFmtId="0" fontId="9" fillId="0" borderId="5" xfId="0" applyFont="1" applyBorder="1" applyAlignment="1">
      <alignment horizontal="center" vertical="center" wrapText="1"/>
    </xf>
    <xf numFmtId="2" fontId="2" fillId="0" borderId="5" xfId="0" quotePrefix="1" applyNumberFormat="1" applyFont="1" applyBorder="1" applyAlignment="1">
      <alignment horizontal="left" vertical="center" wrapText="1"/>
    </xf>
    <xf numFmtId="3" fontId="2" fillId="0" borderId="5" xfId="0" applyNumberFormat="1" applyFont="1" applyBorder="1" applyAlignment="1">
      <alignment horizontal="center" vertical="center"/>
    </xf>
    <xf numFmtId="1" fontId="7" fillId="0" borderId="5" xfId="0" applyNumberFormat="1" applyFont="1" applyBorder="1" applyAlignment="1">
      <alignment horizontal="center" vertical="center"/>
    </xf>
    <xf numFmtId="2" fontId="2" fillId="0" borderId="5" xfId="0" applyNumberFormat="1" applyFont="1" applyBorder="1" applyAlignment="1">
      <alignment horizontal="center" vertical="center"/>
    </xf>
    <xf numFmtId="0" fontId="9" fillId="0" borderId="8" xfId="0" applyFont="1" applyBorder="1" applyAlignment="1">
      <alignment horizontal="center" vertical="center" wrapText="1"/>
    </xf>
    <xf numFmtId="2" fontId="2" fillId="0" borderId="8" xfId="0" quotePrefix="1" applyNumberFormat="1" applyFont="1" applyBorder="1" applyAlignment="1">
      <alignment horizontal="left" vertical="center" wrapText="1"/>
    </xf>
    <xf numFmtId="3" fontId="2" fillId="0" borderId="8" xfId="0" applyNumberFormat="1" applyFont="1" applyBorder="1" applyAlignment="1">
      <alignment horizontal="center" vertical="center"/>
    </xf>
    <xf numFmtId="1" fontId="7" fillId="0" borderId="8" xfId="0" applyNumberFormat="1" applyFont="1" applyBorder="1" applyAlignment="1">
      <alignment horizontal="center" vertical="center"/>
    </xf>
    <xf numFmtId="2" fontId="2" fillId="0" borderId="8" xfId="0" applyNumberFormat="1" applyFont="1" applyBorder="1" applyAlignment="1">
      <alignment horizontal="center" vertical="center"/>
    </xf>
    <xf numFmtId="2" fontId="2" fillId="0" borderId="8" xfId="0" applyNumberFormat="1" applyFont="1" applyBorder="1" applyAlignment="1" applyProtection="1">
      <alignment horizontal="center" vertical="center"/>
      <protection locked="0"/>
    </xf>
    <xf numFmtId="4" fontId="2" fillId="0" borderId="0" xfId="0" applyNumberFormat="1" applyFont="1" applyBorder="1" applyAlignment="1" applyProtection="1">
      <alignment horizontal="center" vertical="center"/>
      <protection locked="0"/>
    </xf>
    <xf numFmtId="2" fontId="2" fillId="0" borderId="0" xfId="0" applyNumberFormat="1" applyFont="1" applyBorder="1" applyAlignment="1" applyProtection="1">
      <alignment vertical="center"/>
      <protection locked="0"/>
    </xf>
    <xf numFmtId="0" fontId="2" fillId="0" borderId="0" xfId="0" applyFont="1" applyBorder="1" applyAlignment="1">
      <alignment horizontal="center" vertical="center"/>
    </xf>
    <xf numFmtId="0" fontId="2" fillId="0" borderId="0" xfId="0" applyFont="1" applyBorder="1" applyAlignment="1">
      <alignment vertical="center"/>
    </xf>
    <xf numFmtId="168" fontId="2" fillId="0" borderId="19" xfId="0" applyNumberFormat="1" applyFont="1" applyBorder="1" applyAlignment="1" applyProtection="1">
      <alignment vertical="center"/>
      <protection locked="0"/>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164" fontId="2" fillId="0" borderId="0" xfId="0" applyNumberFormat="1" applyFont="1" applyBorder="1" applyAlignment="1" applyProtection="1">
      <alignment horizontal="right" vertical="center"/>
      <protection locked="0"/>
    </xf>
    <xf numFmtId="164" fontId="2" fillId="0" borderId="0" xfId="0" applyNumberFormat="1" applyFont="1" applyBorder="1" applyAlignment="1" applyProtection="1">
      <alignment horizontal="center" vertical="center"/>
      <protection locked="0"/>
    </xf>
    <xf numFmtId="3" fontId="2" fillId="0" borderId="0" xfId="0" applyNumberFormat="1" applyFont="1" applyBorder="1" applyAlignment="1" applyProtection="1">
      <alignment horizontal="center" vertical="center"/>
      <protection locked="0"/>
    </xf>
    <xf numFmtId="4" fontId="1" fillId="0" borderId="0" xfId="0" applyNumberFormat="1" applyFont="1" applyBorder="1" applyAlignment="1">
      <alignment horizontal="center" vertical="center"/>
    </xf>
    <xf numFmtId="44" fontId="2" fillId="0" borderId="0" xfId="0" applyNumberFormat="1" applyFont="1" applyBorder="1" applyAlignment="1">
      <alignment horizontal="center" vertical="center"/>
    </xf>
    <xf numFmtId="44" fontId="2" fillId="0" borderId="0" xfId="0" applyNumberFormat="1" applyFont="1" applyBorder="1" applyAlignment="1">
      <alignment vertical="center"/>
    </xf>
    <xf numFmtId="3" fontId="2" fillId="0" borderId="0" xfId="0" applyNumberFormat="1" applyFont="1" applyBorder="1" applyAlignment="1">
      <alignment horizontal="center" vertical="center"/>
    </xf>
    <xf numFmtId="168" fontId="2" fillId="0" borderId="0" xfId="0" applyNumberFormat="1" applyFont="1" applyBorder="1" applyAlignment="1">
      <alignment horizontal="center" vertical="center"/>
    </xf>
    <xf numFmtId="168" fontId="1" fillId="0" borderId="0" xfId="0" applyNumberFormat="1" applyFont="1" applyBorder="1" applyAlignment="1">
      <alignment horizontal="center" vertical="center"/>
    </xf>
    <xf numFmtId="165" fontId="2" fillId="0" borderId="5" xfId="0" applyNumberFormat="1" applyFont="1" applyBorder="1" applyAlignment="1">
      <alignment horizontal="right" vertical="center"/>
    </xf>
    <xf numFmtId="165" fontId="2" fillId="0" borderId="5" xfId="0" applyNumberFormat="1" applyFont="1" applyBorder="1" applyAlignment="1" applyProtection="1">
      <alignment horizontal="right"/>
      <protection locked="0"/>
    </xf>
    <xf numFmtId="165" fontId="2" fillId="0" borderId="5" xfId="0" applyNumberFormat="1" applyFont="1" applyBorder="1" applyProtection="1">
      <protection locked="0"/>
    </xf>
    <xf numFmtId="165" fontId="2" fillId="0" borderId="5" xfId="0" applyNumberFormat="1" applyFont="1" applyBorder="1"/>
    <xf numFmtId="2" fontId="2" fillId="0" borderId="5" xfId="0" applyNumberFormat="1" applyFont="1" applyBorder="1" applyAlignment="1">
      <alignment horizontal="left" vertical="center"/>
    </xf>
    <xf numFmtId="0" fontId="2" fillId="0" borderId="8" xfId="0" applyFont="1" applyBorder="1" applyAlignment="1">
      <alignment horizontal="center" vertical="center" wrapText="1"/>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vertical="center" wrapText="1"/>
      <protection locked="0"/>
    </xf>
    <xf numFmtId="0" fontId="1"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168" fontId="1" fillId="0" borderId="0" xfId="0" applyNumberFormat="1" applyFont="1" applyBorder="1" applyAlignment="1" applyProtection="1">
      <alignment horizontal="center" vertical="center"/>
      <protection locked="0"/>
    </xf>
    <xf numFmtId="168" fontId="2" fillId="0" borderId="0" xfId="0" applyNumberFormat="1" applyFont="1" applyBorder="1" applyAlignment="1" applyProtection="1">
      <alignment vertical="center"/>
      <protection locked="0"/>
    </xf>
    <xf numFmtId="0" fontId="1" fillId="0" borderId="8" xfId="0" applyFont="1" applyBorder="1" applyAlignment="1">
      <alignment horizontal="center" vertical="center" wrapText="1"/>
    </xf>
    <xf numFmtId="0" fontId="2" fillId="0" borderId="8" xfId="0" applyFont="1" applyBorder="1" applyAlignment="1">
      <alignment vertical="center"/>
    </xf>
    <xf numFmtId="0" fontId="8" fillId="2" borderId="20"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wrapText="1"/>
      <protection locked="0"/>
    </xf>
    <xf numFmtId="0" fontId="12" fillId="2" borderId="2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protection locked="0"/>
    </xf>
    <xf numFmtId="3" fontId="8" fillId="2" borderId="2" xfId="0" applyNumberFormat="1" applyFont="1" applyFill="1" applyBorder="1" applyAlignment="1">
      <alignment horizontal="center" vertical="center" wrapText="1"/>
    </xf>
    <xf numFmtId="168" fontId="8" fillId="2" borderId="2" xfId="0" applyNumberFormat="1" applyFont="1" applyFill="1" applyBorder="1" applyAlignment="1">
      <alignment horizontal="center" vertical="center" wrapText="1"/>
    </xf>
    <xf numFmtId="168" fontId="8" fillId="2" borderId="21" xfId="0" applyNumberFormat="1"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165" fontId="2" fillId="0" borderId="8" xfId="0" applyNumberFormat="1" applyFont="1" applyBorder="1" applyAlignment="1">
      <alignment horizontal="center" vertical="center"/>
    </xf>
    <xf numFmtId="168" fontId="1" fillId="0" borderId="30" xfId="0" applyNumberFormat="1" applyFont="1" applyBorder="1" applyAlignment="1">
      <alignment horizontal="center" vertical="center"/>
    </xf>
  </cellXfs>
  <cellStyles count="6">
    <cellStyle name="Koma 2" xfId="4" xr:uid="{00000000-0005-0000-0000-000003000000}"/>
    <cellStyle name="Koma 3" xfId="3" xr:uid="{00000000-0005-0000-0000-000004000000}"/>
    <cellStyle name="Normaallaad 2" xfId="2" xr:uid="{00000000-0005-0000-0000-000005000000}"/>
    <cellStyle name="Normal" xfId="0" builtinId="0"/>
    <cellStyle name="Normal 2" xfId="1" xr:uid="{00000000-0005-0000-0000-000007000000}"/>
    <cellStyle name="Normal_Sheet1_1" xfId="5" xr:uid="{0DB47564-B121-432C-B854-4964F355A6D4}"/>
  </cellStyles>
  <dxfs count="1">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
  <sheetViews>
    <sheetView tabSelected="1" zoomScaleNormal="100" workbookViewId="0">
      <selection activeCell="C9" sqref="C9"/>
    </sheetView>
  </sheetViews>
  <sheetFormatPr defaultColWidth="9.1796875" defaultRowHeight="14" x14ac:dyDescent="0.35"/>
  <cols>
    <col min="1" max="1" width="6" style="33" customWidth="1"/>
    <col min="2" max="2" width="33.7265625" style="64" customWidth="1"/>
    <col min="3" max="3" width="25" style="64" customWidth="1"/>
    <col min="4" max="4" width="12.81640625" style="32" customWidth="1"/>
    <col min="5" max="5" width="15.54296875" style="64" customWidth="1"/>
    <col min="6" max="6" width="16.1796875" style="64" customWidth="1"/>
    <col min="7" max="7" width="37.54296875" style="64" customWidth="1"/>
    <col min="8" max="8" width="28.7265625" style="64" customWidth="1"/>
    <col min="9" max="9" width="24.26953125" style="64" customWidth="1"/>
    <col min="10" max="10" width="12.81640625" style="10" customWidth="1"/>
    <col min="11" max="11" width="14.7265625" style="10" customWidth="1"/>
    <col min="12" max="12" width="22.1796875" style="10" customWidth="1"/>
    <col min="13" max="13" width="8.453125" style="32" customWidth="1"/>
    <col min="14" max="14" width="7.26953125" style="10" customWidth="1"/>
    <col min="15" max="15" width="7.54296875" style="10" customWidth="1"/>
    <col min="16" max="17" width="7" style="10" customWidth="1"/>
    <col min="18" max="18" width="10.54296875" style="64" customWidth="1"/>
    <col min="19" max="19" width="11.54296875" style="112" customWidth="1"/>
    <col min="20" max="20" width="12.81640625" style="155" customWidth="1"/>
    <col min="21" max="21" width="11.26953125" style="148" customWidth="1"/>
    <col min="22" max="22" width="15.453125" style="141" customWidth="1"/>
    <col min="23" max="16384" width="9.1796875" style="66"/>
  </cols>
  <sheetData>
    <row r="1" spans="1:22" s="61" customFormat="1" ht="18" thickBot="1" x14ac:dyDescent="0.4">
      <c r="A1" s="47" t="s">
        <v>98</v>
      </c>
      <c r="B1" s="47"/>
      <c r="C1" s="56"/>
      <c r="D1" s="57"/>
      <c r="E1" s="56"/>
      <c r="F1" s="56"/>
      <c r="G1" s="58"/>
      <c r="H1" s="58"/>
      <c r="I1" s="58"/>
      <c r="J1" s="59"/>
      <c r="K1" s="59"/>
      <c r="L1" s="59"/>
      <c r="M1" s="60"/>
      <c r="N1" s="60"/>
      <c r="O1" s="60"/>
      <c r="P1" s="60"/>
      <c r="Q1" s="60"/>
      <c r="R1" s="55"/>
      <c r="S1" s="110"/>
      <c r="T1" s="142"/>
      <c r="U1" s="142"/>
      <c r="V1" s="130"/>
    </row>
    <row r="2" spans="1:22" s="61" customFormat="1" ht="14.5" x14ac:dyDescent="0.35">
      <c r="A2" s="3" t="s">
        <v>96</v>
      </c>
      <c r="B2" s="56"/>
      <c r="C2" s="56"/>
      <c r="D2" s="57"/>
      <c r="E2" s="56"/>
      <c r="F2" s="56"/>
      <c r="G2" s="58"/>
      <c r="H2" s="58"/>
      <c r="I2" s="58"/>
      <c r="J2" s="59"/>
      <c r="K2" s="59"/>
      <c r="L2" s="59"/>
      <c r="M2" s="60"/>
      <c r="N2" s="60"/>
      <c r="O2" s="60"/>
      <c r="P2" s="60"/>
      <c r="Q2" s="60"/>
      <c r="R2" s="55"/>
      <c r="S2" s="110"/>
      <c r="T2" s="142"/>
      <c r="U2" s="142"/>
      <c r="V2" s="130"/>
    </row>
    <row r="3" spans="1:22" s="64" customFormat="1" x14ac:dyDescent="0.35">
      <c r="A3" s="62" t="s">
        <v>73</v>
      </c>
      <c r="B3" s="63"/>
      <c r="C3" s="63"/>
      <c r="D3" s="60"/>
      <c r="E3" s="63"/>
      <c r="F3" s="63"/>
      <c r="G3" s="63"/>
      <c r="H3" s="63"/>
      <c r="I3" s="63"/>
      <c r="J3" s="38"/>
      <c r="K3" s="38"/>
      <c r="L3" s="38"/>
      <c r="M3" s="60"/>
      <c r="N3" s="60"/>
      <c r="O3" s="60"/>
      <c r="P3" s="60"/>
      <c r="Q3" s="60"/>
      <c r="R3" s="55"/>
      <c r="S3" s="111"/>
      <c r="T3" s="143"/>
      <c r="U3" s="143"/>
      <c r="V3" s="131"/>
    </row>
    <row r="4" spans="1:22" s="64" customFormat="1" x14ac:dyDescent="0.35">
      <c r="A4" s="62" t="s">
        <v>125</v>
      </c>
      <c r="B4" s="63"/>
      <c r="C4" s="63"/>
      <c r="D4" s="60"/>
      <c r="E4" s="63"/>
      <c r="F4" s="63"/>
      <c r="G4" s="63"/>
      <c r="H4" s="63"/>
      <c r="I4" s="63"/>
      <c r="J4" s="38"/>
      <c r="K4" s="38"/>
      <c r="L4" s="38"/>
      <c r="M4" s="60"/>
      <c r="N4" s="60"/>
      <c r="O4" s="60"/>
      <c r="P4" s="60"/>
      <c r="Q4" s="60"/>
      <c r="R4" s="55"/>
      <c r="S4" s="111"/>
      <c r="T4" s="143"/>
      <c r="U4" s="143"/>
      <c r="V4" s="131"/>
    </row>
    <row r="5" spans="1:22" x14ac:dyDescent="0.35">
      <c r="A5" s="65"/>
      <c r="B5" s="63"/>
      <c r="C5" s="63"/>
      <c r="D5" s="60"/>
      <c r="E5" s="63"/>
      <c r="F5" s="63"/>
      <c r="G5" s="63"/>
      <c r="H5" s="63"/>
      <c r="I5" s="63"/>
      <c r="J5" s="38"/>
      <c r="K5" s="38"/>
      <c r="L5" s="38"/>
      <c r="M5" s="60"/>
      <c r="N5" s="60"/>
      <c r="O5" s="60"/>
      <c r="P5" s="60"/>
      <c r="Q5" s="60"/>
      <c r="R5" s="55"/>
      <c r="S5" s="111"/>
      <c r="T5" s="143"/>
      <c r="U5" s="143"/>
      <c r="V5" s="131"/>
    </row>
    <row r="6" spans="1:22" s="67" customFormat="1" ht="24" customHeight="1" x14ac:dyDescent="0.35">
      <c r="A6" s="182" t="s">
        <v>10</v>
      </c>
      <c r="B6" s="183" t="s">
        <v>0</v>
      </c>
      <c r="C6" s="184" t="s">
        <v>1</v>
      </c>
      <c r="D6" s="185" t="s">
        <v>101</v>
      </c>
      <c r="E6" s="185" t="s">
        <v>29</v>
      </c>
      <c r="F6" s="185" t="s">
        <v>2</v>
      </c>
      <c r="G6" s="184" t="s">
        <v>92</v>
      </c>
      <c r="H6" s="188" t="s">
        <v>3</v>
      </c>
      <c r="I6" s="129"/>
      <c r="J6" s="195" t="s">
        <v>30</v>
      </c>
      <c r="K6" s="193" t="s">
        <v>28</v>
      </c>
      <c r="L6" s="195" t="s">
        <v>105</v>
      </c>
      <c r="M6" s="189" t="s">
        <v>4</v>
      </c>
      <c r="N6" s="190"/>
      <c r="O6" s="190"/>
      <c r="P6" s="190"/>
      <c r="Q6" s="191"/>
      <c r="R6" s="194" t="s">
        <v>107</v>
      </c>
      <c r="S6" s="196" t="s">
        <v>102</v>
      </c>
      <c r="T6" s="192" t="s">
        <v>103</v>
      </c>
      <c r="U6" s="192" t="s">
        <v>104</v>
      </c>
      <c r="V6" s="187" t="s">
        <v>91</v>
      </c>
    </row>
    <row r="7" spans="1:22" s="67" customFormat="1" ht="55.5" customHeight="1" thickBot="1" x14ac:dyDescent="0.4">
      <c r="A7" s="269"/>
      <c r="B7" s="270"/>
      <c r="C7" s="271"/>
      <c r="D7" s="272"/>
      <c r="E7" s="272"/>
      <c r="F7" s="272"/>
      <c r="G7" s="271"/>
      <c r="H7" s="273"/>
      <c r="I7" s="274" t="s">
        <v>123</v>
      </c>
      <c r="J7" s="275"/>
      <c r="K7" s="275"/>
      <c r="L7" s="275"/>
      <c r="M7" s="276" t="s">
        <v>5</v>
      </c>
      <c r="N7" s="277" t="s">
        <v>6</v>
      </c>
      <c r="O7" s="278" t="s">
        <v>7</v>
      </c>
      <c r="P7" s="277" t="s">
        <v>8</v>
      </c>
      <c r="Q7" s="279" t="s">
        <v>106</v>
      </c>
      <c r="R7" s="280"/>
      <c r="S7" s="281"/>
      <c r="T7" s="282"/>
      <c r="U7" s="282"/>
      <c r="V7" s="283"/>
    </row>
    <row r="8" spans="1:22" ht="15" customHeight="1" x14ac:dyDescent="0.35">
      <c r="A8" s="117">
        <v>3</v>
      </c>
      <c r="B8" s="126" t="s">
        <v>14</v>
      </c>
      <c r="C8" s="173" t="s">
        <v>15</v>
      </c>
      <c r="D8" s="197">
        <v>30</v>
      </c>
      <c r="E8" s="203" t="s">
        <v>13</v>
      </c>
      <c r="F8" s="173" t="s">
        <v>11</v>
      </c>
      <c r="G8" s="126" t="s">
        <v>129</v>
      </c>
      <c r="H8" s="126" t="s">
        <v>129</v>
      </c>
      <c r="I8" s="126" t="s">
        <v>130</v>
      </c>
      <c r="J8" s="34">
        <v>2</v>
      </c>
      <c r="K8" s="69">
        <v>4</v>
      </c>
      <c r="L8" s="69">
        <v>8002795000410</v>
      </c>
      <c r="M8" s="284">
        <v>355</v>
      </c>
      <c r="N8" s="70">
        <v>5.8</v>
      </c>
      <c r="O8" s="70">
        <v>3</v>
      </c>
      <c r="P8" s="70">
        <v>36</v>
      </c>
      <c r="Q8" s="69">
        <v>0</v>
      </c>
      <c r="R8" s="71" t="s">
        <v>154</v>
      </c>
      <c r="S8" s="24">
        <v>140</v>
      </c>
      <c r="T8" s="154">
        <v>13.5</v>
      </c>
      <c r="U8" s="144">
        <v>6.75</v>
      </c>
      <c r="V8" s="132">
        <f t="shared" ref="V8:V10" si="0">SUM(S8*U8)</f>
        <v>945</v>
      </c>
    </row>
    <row r="9" spans="1:22" ht="15" customHeight="1" x14ac:dyDescent="0.35">
      <c r="A9" s="118">
        <v>6</v>
      </c>
      <c r="B9" s="36" t="s">
        <v>17</v>
      </c>
      <c r="C9" s="168" t="s">
        <v>108</v>
      </c>
      <c r="D9" s="179"/>
      <c r="E9" s="177"/>
      <c r="F9" s="168" t="s">
        <v>18</v>
      </c>
      <c r="G9" s="36" t="s">
        <v>132</v>
      </c>
      <c r="H9" s="44" t="s">
        <v>133</v>
      </c>
      <c r="I9" s="44" t="s">
        <v>134</v>
      </c>
      <c r="J9" s="2">
        <v>2</v>
      </c>
      <c r="K9" s="6">
        <v>6</v>
      </c>
      <c r="L9" s="6">
        <v>5711953064869</v>
      </c>
      <c r="M9" s="45">
        <v>301</v>
      </c>
      <c r="N9" s="21">
        <v>24</v>
      </c>
      <c r="O9" s="21">
        <v>3.2</v>
      </c>
      <c r="P9" s="21">
        <v>21</v>
      </c>
      <c r="Q9" s="6">
        <v>0</v>
      </c>
      <c r="R9" s="16" t="s">
        <v>154</v>
      </c>
      <c r="S9" s="30">
        <v>70</v>
      </c>
      <c r="T9" s="152">
        <v>12.4</v>
      </c>
      <c r="U9" s="145">
        <v>6.2</v>
      </c>
      <c r="V9" s="133">
        <f t="shared" si="0"/>
        <v>434</v>
      </c>
    </row>
    <row r="10" spans="1:22" ht="15" customHeight="1" x14ac:dyDescent="0.35">
      <c r="A10" s="118">
        <v>9</v>
      </c>
      <c r="B10" s="36" t="s">
        <v>31</v>
      </c>
      <c r="C10" s="168"/>
      <c r="D10" s="179"/>
      <c r="E10" s="170" t="s">
        <v>33</v>
      </c>
      <c r="F10" s="170" t="s">
        <v>32</v>
      </c>
      <c r="G10" s="36" t="s">
        <v>135</v>
      </c>
      <c r="H10" s="44" t="s">
        <v>136</v>
      </c>
      <c r="I10" s="44" t="s">
        <v>134</v>
      </c>
      <c r="J10" s="2">
        <v>0.5</v>
      </c>
      <c r="K10" s="6">
        <v>24</v>
      </c>
      <c r="L10" s="6">
        <v>5760466799928</v>
      </c>
      <c r="M10" s="45">
        <v>245</v>
      </c>
      <c r="N10" s="21">
        <v>8.6999999999999993</v>
      </c>
      <c r="O10" s="21">
        <v>5.5</v>
      </c>
      <c r="P10" s="21">
        <v>21</v>
      </c>
      <c r="Q10" s="6">
        <v>0</v>
      </c>
      <c r="R10" s="16" t="s">
        <v>154</v>
      </c>
      <c r="S10" s="30">
        <v>210</v>
      </c>
      <c r="T10" s="152">
        <v>1.45</v>
      </c>
      <c r="U10" s="145">
        <v>2.9</v>
      </c>
      <c r="V10" s="133">
        <f t="shared" si="0"/>
        <v>609</v>
      </c>
    </row>
    <row r="11" spans="1:22" ht="15" customHeight="1" x14ac:dyDescent="0.35">
      <c r="A11" s="118">
        <v>11</v>
      </c>
      <c r="B11" s="36" t="s">
        <v>19</v>
      </c>
      <c r="C11" s="168" t="s">
        <v>20</v>
      </c>
      <c r="D11" s="179"/>
      <c r="E11" s="170" t="s">
        <v>21</v>
      </c>
      <c r="F11" s="170" t="s">
        <v>16</v>
      </c>
      <c r="G11" s="36" t="s">
        <v>137</v>
      </c>
      <c r="H11" s="44" t="s">
        <v>138</v>
      </c>
      <c r="I11" s="44" t="s">
        <v>217</v>
      </c>
      <c r="J11" s="2">
        <v>1</v>
      </c>
      <c r="K11" s="6">
        <v>8</v>
      </c>
      <c r="L11" s="6">
        <v>4740311000936</v>
      </c>
      <c r="M11" s="45">
        <v>357</v>
      </c>
      <c r="N11" s="21">
        <v>33</v>
      </c>
      <c r="O11" s="21">
        <v>0</v>
      </c>
      <c r="P11" s="21">
        <v>25</v>
      </c>
      <c r="Q11" s="6">
        <v>0</v>
      </c>
      <c r="R11" s="16" t="s">
        <v>154</v>
      </c>
      <c r="S11" s="30">
        <v>30</v>
      </c>
      <c r="T11" s="152">
        <v>11</v>
      </c>
      <c r="U11" s="145">
        <v>11</v>
      </c>
      <c r="V11" s="133">
        <f t="shared" ref="V11:V13" si="1">SUM(S11*U11)</f>
        <v>330</v>
      </c>
    </row>
    <row r="12" spans="1:22" s="72" customFormat="1" ht="15" customHeight="1" x14ac:dyDescent="0.35">
      <c r="A12" s="118">
        <v>16</v>
      </c>
      <c r="B12" s="36" t="s">
        <v>23</v>
      </c>
      <c r="C12" s="168"/>
      <c r="D12" s="179"/>
      <c r="E12" s="170" t="s">
        <v>13</v>
      </c>
      <c r="F12" s="180" t="s">
        <v>22</v>
      </c>
      <c r="G12" s="36" t="s">
        <v>139</v>
      </c>
      <c r="H12" s="44" t="s">
        <v>221</v>
      </c>
      <c r="I12" s="74" t="s">
        <v>131</v>
      </c>
      <c r="J12" s="2">
        <v>1.5</v>
      </c>
      <c r="K12" s="6">
        <v>4</v>
      </c>
      <c r="L12" s="6">
        <v>2190010015540</v>
      </c>
      <c r="M12" s="6">
        <v>310</v>
      </c>
      <c r="N12" s="21">
        <v>19</v>
      </c>
      <c r="O12" s="21">
        <v>0</v>
      </c>
      <c r="P12" s="21">
        <v>26</v>
      </c>
      <c r="Q12" s="6">
        <v>0</v>
      </c>
      <c r="R12" s="16" t="s">
        <v>154</v>
      </c>
      <c r="S12" s="30">
        <v>10</v>
      </c>
      <c r="T12" s="152">
        <v>9.7200000000000006</v>
      </c>
      <c r="U12" s="145">
        <v>9.7200000000000006</v>
      </c>
      <c r="V12" s="133">
        <f t="shared" si="1"/>
        <v>97.2</v>
      </c>
    </row>
    <row r="13" spans="1:22" ht="15" customHeight="1" x14ac:dyDescent="0.35">
      <c r="A13" s="118">
        <v>19</v>
      </c>
      <c r="B13" s="36" t="s">
        <v>25</v>
      </c>
      <c r="C13" s="168" t="s">
        <v>24</v>
      </c>
      <c r="D13" s="179"/>
      <c r="E13" s="170" t="s">
        <v>13</v>
      </c>
      <c r="F13" s="180"/>
      <c r="G13" s="7" t="s">
        <v>140</v>
      </c>
      <c r="H13" s="74" t="s">
        <v>141</v>
      </c>
      <c r="I13" s="74" t="s">
        <v>131</v>
      </c>
      <c r="J13" s="2">
        <v>1</v>
      </c>
      <c r="K13" s="6">
        <v>4</v>
      </c>
      <c r="L13" s="6">
        <v>3324040112477</v>
      </c>
      <c r="M13" s="6">
        <v>375</v>
      </c>
      <c r="N13" s="21">
        <v>18</v>
      </c>
      <c r="O13" s="21">
        <v>0.8</v>
      </c>
      <c r="P13" s="21">
        <v>33</v>
      </c>
      <c r="Q13" s="6">
        <v>0</v>
      </c>
      <c r="R13" s="16" t="s">
        <v>154</v>
      </c>
      <c r="S13" s="30">
        <v>10</v>
      </c>
      <c r="T13" s="152">
        <v>9.7200000000000006</v>
      </c>
      <c r="U13" s="145">
        <v>9.7200000000000006</v>
      </c>
      <c r="V13" s="133">
        <f t="shared" si="1"/>
        <v>97.2</v>
      </c>
    </row>
    <row r="14" spans="1:22" ht="15" customHeight="1" x14ac:dyDescent="0.35">
      <c r="A14" s="118">
        <v>20</v>
      </c>
      <c r="B14" s="36" t="s">
        <v>26</v>
      </c>
      <c r="C14" s="168" t="s">
        <v>27</v>
      </c>
      <c r="D14" s="179"/>
      <c r="E14" s="170" t="s">
        <v>61</v>
      </c>
      <c r="F14" s="180"/>
      <c r="G14" s="36" t="s">
        <v>142</v>
      </c>
      <c r="H14" s="74" t="s">
        <v>143</v>
      </c>
      <c r="I14" s="74" t="s">
        <v>144</v>
      </c>
      <c r="J14" s="2">
        <v>1</v>
      </c>
      <c r="K14" s="6">
        <v>2</v>
      </c>
      <c r="L14" s="6">
        <v>8712023011209</v>
      </c>
      <c r="M14" s="174">
        <v>281</v>
      </c>
      <c r="N14" s="21">
        <v>15.4</v>
      </c>
      <c r="O14" s="21">
        <v>1.6</v>
      </c>
      <c r="P14" s="21">
        <v>23.4</v>
      </c>
      <c r="Q14" s="6">
        <v>0</v>
      </c>
      <c r="R14" s="5" t="s">
        <v>154</v>
      </c>
      <c r="S14" s="30">
        <v>20</v>
      </c>
      <c r="T14" s="176">
        <v>11.4</v>
      </c>
      <c r="U14" s="145">
        <v>11.4</v>
      </c>
      <c r="V14" s="133">
        <f>SUM(S14*U14)</f>
        <v>228</v>
      </c>
    </row>
    <row r="15" spans="1:22" s="75" customFormat="1" ht="15" customHeight="1" thickBot="1" x14ac:dyDescent="0.4">
      <c r="A15" s="91">
        <v>51</v>
      </c>
      <c r="B15" s="14" t="s">
        <v>81</v>
      </c>
      <c r="C15" s="42" t="s">
        <v>93</v>
      </c>
      <c r="D15" s="172">
        <v>15</v>
      </c>
      <c r="E15" s="175" t="s">
        <v>82</v>
      </c>
      <c r="F15" s="42"/>
      <c r="G15" s="12" t="s">
        <v>146</v>
      </c>
      <c r="H15" s="12" t="s">
        <v>206</v>
      </c>
      <c r="I15" s="12" t="s">
        <v>147</v>
      </c>
      <c r="J15" s="175">
        <v>1</v>
      </c>
      <c r="K15" s="175">
        <v>6</v>
      </c>
      <c r="L15" s="49">
        <v>4750456003846</v>
      </c>
      <c r="M15" s="172">
        <v>127</v>
      </c>
      <c r="N15" s="285">
        <v>10.199999999999999</v>
      </c>
      <c r="O15" s="285">
        <v>0.4</v>
      </c>
      <c r="P15" s="285">
        <v>9.5</v>
      </c>
      <c r="Q15" s="49">
        <v>0</v>
      </c>
      <c r="R15" s="268" t="s">
        <v>155</v>
      </c>
      <c r="S15" s="115">
        <v>10</v>
      </c>
      <c r="T15" s="153">
        <v>1.86</v>
      </c>
      <c r="U15" s="151">
        <v>1.86</v>
      </c>
      <c r="V15" s="135">
        <f>SUM(S15*U15)</f>
        <v>18.600000000000001</v>
      </c>
    </row>
    <row r="16" spans="1:22" s="75" customFormat="1" ht="15" customHeight="1" thickBot="1" x14ac:dyDescent="0.4">
      <c r="A16" s="78" t="s">
        <v>122</v>
      </c>
      <c r="B16" s="78"/>
      <c r="C16" s="10"/>
      <c r="D16" s="32"/>
      <c r="E16" s="10"/>
      <c r="F16" s="10"/>
      <c r="G16" s="79"/>
      <c r="H16" s="80"/>
      <c r="I16" s="80"/>
      <c r="J16" s="81"/>
      <c r="K16" s="81"/>
      <c r="L16" s="81"/>
      <c r="M16" s="60"/>
      <c r="N16" s="38"/>
      <c r="O16" s="38"/>
      <c r="P16" s="38"/>
      <c r="Q16" s="38"/>
      <c r="R16" s="63"/>
      <c r="S16" s="112"/>
      <c r="T16" s="155"/>
      <c r="U16" s="146"/>
      <c r="V16" s="136">
        <f>SUM(V8:V15)</f>
        <v>2758.9999999999995</v>
      </c>
    </row>
    <row r="17" spans="1:22" s="75" customFormat="1" ht="15" customHeight="1" x14ac:dyDescent="0.35">
      <c r="A17" s="15"/>
      <c r="B17" s="15"/>
      <c r="C17" s="10"/>
      <c r="D17" s="32"/>
      <c r="E17" s="10"/>
      <c r="F17" s="10"/>
      <c r="G17" s="79"/>
      <c r="H17" s="80"/>
      <c r="I17" s="80"/>
      <c r="J17" s="81"/>
      <c r="K17" s="81"/>
      <c r="L17" s="81"/>
      <c r="M17" s="60"/>
      <c r="N17" s="38"/>
      <c r="O17" s="38"/>
      <c r="P17" s="38"/>
      <c r="Q17" s="38"/>
      <c r="R17" s="63"/>
      <c r="S17" s="112"/>
      <c r="T17" s="155"/>
      <c r="U17" s="146"/>
      <c r="V17" s="134"/>
    </row>
    <row r="18" spans="1:22" s="75" customFormat="1" ht="15" customHeight="1" thickBot="1" x14ac:dyDescent="0.4">
      <c r="A18" s="204" t="s">
        <v>84</v>
      </c>
      <c r="B18" s="204"/>
      <c r="C18" s="240"/>
      <c r="D18" s="221"/>
      <c r="E18" s="240"/>
      <c r="F18" s="240"/>
      <c r="G18" s="260"/>
      <c r="H18" s="261"/>
      <c r="I18" s="261"/>
      <c r="J18" s="246"/>
      <c r="K18" s="246"/>
      <c r="L18" s="246"/>
      <c r="M18" s="262"/>
      <c r="N18" s="263"/>
      <c r="O18" s="263"/>
      <c r="P18" s="263"/>
      <c r="Q18" s="263"/>
      <c r="R18" s="264"/>
      <c r="S18" s="251"/>
      <c r="T18" s="252"/>
      <c r="U18" s="265"/>
      <c r="V18" s="266"/>
    </row>
    <row r="19" spans="1:22" s="83" customFormat="1" ht="15" customHeight="1" x14ac:dyDescent="0.35">
      <c r="A19" s="121">
        <v>61</v>
      </c>
      <c r="B19" s="119" t="s">
        <v>37</v>
      </c>
      <c r="C19" s="186" t="s">
        <v>36</v>
      </c>
      <c r="D19" s="197">
        <v>180</v>
      </c>
      <c r="E19" s="169" t="s">
        <v>35</v>
      </c>
      <c r="F19" s="186" t="s">
        <v>42</v>
      </c>
      <c r="G19" s="126" t="s">
        <v>193</v>
      </c>
      <c r="H19" s="126" t="s">
        <v>196</v>
      </c>
      <c r="I19" s="126" t="s">
        <v>192</v>
      </c>
      <c r="J19" s="70">
        <v>5</v>
      </c>
      <c r="K19" s="69">
        <v>14</v>
      </c>
      <c r="L19" s="69">
        <v>4750020050573</v>
      </c>
      <c r="M19" s="43">
        <v>3.58</v>
      </c>
      <c r="N19" s="82">
        <v>13.6</v>
      </c>
      <c r="O19" s="82">
        <v>71.099999999999994</v>
      </c>
      <c r="P19" s="70">
        <v>1.5</v>
      </c>
      <c r="Q19" s="70">
        <v>3.5</v>
      </c>
      <c r="R19" s="52" t="s">
        <v>195</v>
      </c>
      <c r="S19" s="24">
        <v>100</v>
      </c>
      <c r="T19" s="154">
        <v>3.3</v>
      </c>
      <c r="U19" s="144">
        <v>0.66</v>
      </c>
      <c r="V19" s="132">
        <f t="shared" ref="V19:V21" si="2">SUM(S19*U19)</f>
        <v>66</v>
      </c>
    </row>
    <row r="20" spans="1:22" s="83" customFormat="1" ht="15" customHeight="1" x14ac:dyDescent="0.3">
      <c r="A20" s="53">
        <v>64</v>
      </c>
      <c r="B20" s="36" t="s">
        <v>38</v>
      </c>
      <c r="C20" s="180"/>
      <c r="D20" s="179"/>
      <c r="E20" s="170" t="s">
        <v>35</v>
      </c>
      <c r="F20" s="180"/>
      <c r="G20" s="167" t="s">
        <v>194</v>
      </c>
      <c r="H20" s="44" t="s">
        <v>197</v>
      </c>
      <c r="I20" s="44" t="s">
        <v>192</v>
      </c>
      <c r="J20" s="2">
        <v>0.5</v>
      </c>
      <c r="K20" s="6">
        <v>14</v>
      </c>
      <c r="L20" s="6">
        <v>4750020051631</v>
      </c>
      <c r="M20" s="45">
        <v>358</v>
      </c>
      <c r="N20" s="174">
        <v>13.6</v>
      </c>
      <c r="O20" s="174">
        <v>71.099999999999994</v>
      </c>
      <c r="P20" s="21">
        <v>1.5</v>
      </c>
      <c r="Q20" s="21">
        <v>3.5</v>
      </c>
      <c r="R20" s="16" t="s">
        <v>195</v>
      </c>
      <c r="S20" s="30">
        <v>20</v>
      </c>
      <c r="T20" s="152">
        <v>0.81</v>
      </c>
      <c r="U20" s="145">
        <v>1.62</v>
      </c>
      <c r="V20" s="133">
        <f t="shared" si="2"/>
        <v>32.400000000000006</v>
      </c>
    </row>
    <row r="21" spans="1:22" s="83" customFormat="1" ht="15" customHeight="1" x14ac:dyDescent="0.3">
      <c r="A21" s="53">
        <v>71</v>
      </c>
      <c r="B21" s="5" t="s">
        <v>39</v>
      </c>
      <c r="C21" s="168" t="s">
        <v>36</v>
      </c>
      <c r="D21" s="179"/>
      <c r="E21" s="168" t="s">
        <v>35</v>
      </c>
      <c r="F21" s="180"/>
      <c r="G21" s="167" t="s">
        <v>198</v>
      </c>
      <c r="H21" s="44" t="s">
        <v>201</v>
      </c>
      <c r="I21" s="44" t="s">
        <v>192</v>
      </c>
      <c r="J21" s="2">
        <v>1</v>
      </c>
      <c r="K21" s="6">
        <v>12</v>
      </c>
      <c r="L21" s="6">
        <v>4750020051051</v>
      </c>
      <c r="M21" s="45">
        <v>362</v>
      </c>
      <c r="N21" s="174">
        <v>11.2</v>
      </c>
      <c r="O21" s="174">
        <v>72</v>
      </c>
      <c r="P21" s="21">
        <v>2.2000000000000002</v>
      </c>
      <c r="Q21" s="21">
        <v>4.8</v>
      </c>
      <c r="R21" s="16" t="s">
        <v>195</v>
      </c>
      <c r="S21" s="30">
        <v>20</v>
      </c>
      <c r="T21" s="152">
        <v>1.35</v>
      </c>
      <c r="U21" s="145">
        <v>1.35</v>
      </c>
      <c r="V21" s="133">
        <f t="shared" si="2"/>
        <v>27</v>
      </c>
    </row>
    <row r="22" spans="1:22" s="83" customFormat="1" ht="15" customHeight="1" x14ac:dyDescent="0.3">
      <c r="A22" s="53">
        <v>78</v>
      </c>
      <c r="B22" s="5" t="s">
        <v>40</v>
      </c>
      <c r="C22" s="168" t="s">
        <v>36</v>
      </c>
      <c r="D22" s="179"/>
      <c r="E22" s="168" t="s">
        <v>41</v>
      </c>
      <c r="F22" s="180"/>
      <c r="G22" s="166" t="s">
        <v>199</v>
      </c>
      <c r="H22" s="44" t="s">
        <v>202</v>
      </c>
      <c r="I22" s="44" t="s">
        <v>192</v>
      </c>
      <c r="J22" s="2">
        <v>5</v>
      </c>
      <c r="K22" s="6">
        <v>1</v>
      </c>
      <c r="L22" s="6">
        <v>4750020050535</v>
      </c>
      <c r="M22" s="45">
        <v>362</v>
      </c>
      <c r="N22" s="174">
        <v>11.2</v>
      </c>
      <c r="O22" s="174">
        <v>72</v>
      </c>
      <c r="P22" s="21">
        <v>2.2000000000000002</v>
      </c>
      <c r="Q22" s="21">
        <v>4.8</v>
      </c>
      <c r="R22" s="16" t="s">
        <v>195</v>
      </c>
      <c r="S22" s="30">
        <v>110</v>
      </c>
      <c r="T22" s="152">
        <v>6.55</v>
      </c>
      <c r="U22" s="145">
        <v>1.31</v>
      </c>
      <c r="V22" s="133">
        <f t="shared" ref="V22:V23" si="3">SUM(S22*U22)</f>
        <v>144.1</v>
      </c>
    </row>
    <row r="23" spans="1:22" s="83" customFormat="1" ht="15" customHeight="1" thickBot="1" x14ac:dyDescent="0.4">
      <c r="A23" s="41">
        <v>100</v>
      </c>
      <c r="B23" s="84" t="s">
        <v>64</v>
      </c>
      <c r="C23" s="42"/>
      <c r="D23" s="267">
        <v>160</v>
      </c>
      <c r="E23" s="175" t="s">
        <v>44</v>
      </c>
      <c r="F23" s="42" t="s">
        <v>43</v>
      </c>
      <c r="G23" s="268" t="s">
        <v>218</v>
      </c>
      <c r="H23" s="76" t="s">
        <v>219</v>
      </c>
      <c r="I23" s="76" t="s">
        <v>220</v>
      </c>
      <c r="J23" s="18">
        <v>1</v>
      </c>
      <c r="K23" s="19">
        <v>10</v>
      </c>
      <c r="L23" s="19">
        <v>8017759645538</v>
      </c>
      <c r="M23" s="86">
        <v>354</v>
      </c>
      <c r="N23" s="46">
        <v>6.7</v>
      </c>
      <c r="O23" s="46">
        <v>80.400000000000006</v>
      </c>
      <c r="P23" s="87">
        <v>0.4</v>
      </c>
      <c r="Q23" s="87">
        <v>1</v>
      </c>
      <c r="R23" s="77" t="s">
        <v>200</v>
      </c>
      <c r="S23" s="113">
        <v>400</v>
      </c>
      <c r="T23" s="153">
        <v>2.25</v>
      </c>
      <c r="U23" s="147">
        <v>2.25</v>
      </c>
      <c r="V23" s="135">
        <f t="shared" si="3"/>
        <v>900</v>
      </c>
    </row>
    <row r="24" spans="1:22" s="75" customFormat="1" ht="15" customHeight="1" thickBot="1" x14ac:dyDescent="0.4">
      <c r="A24" s="92"/>
      <c r="B24" s="15"/>
      <c r="C24" s="1"/>
      <c r="D24" s="32"/>
      <c r="E24" s="10"/>
      <c r="F24" s="1"/>
      <c r="G24" s="93"/>
      <c r="H24" s="79"/>
      <c r="I24" s="79"/>
      <c r="J24" s="81"/>
      <c r="K24" s="94"/>
      <c r="L24" s="38"/>
      <c r="S24" s="112"/>
      <c r="T24" s="156"/>
      <c r="U24" s="146"/>
      <c r="V24" s="136">
        <f>SUM(V19:V23)</f>
        <v>1169.5</v>
      </c>
    </row>
    <row r="25" spans="1:22" ht="15" customHeight="1" thickBot="1" x14ac:dyDescent="0.4">
      <c r="A25" s="220" t="s">
        <v>83</v>
      </c>
      <c r="B25" s="220"/>
      <c r="C25" s="220"/>
      <c r="J25" s="94"/>
      <c r="K25" s="26"/>
      <c r="L25" s="11"/>
      <c r="M25" s="64"/>
      <c r="N25" s="238"/>
      <c r="O25" s="238"/>
      <c r="P25" s="239"/>
      <c r="Q25" s="240"/>
      <c r="R25" s="241"/>
      <c r="V25" s="242"/>
    </row>
    <row r="26" spans="1:22" ht="15" customHeight="1" x14ac:dyDescent="0.3">
      <c r="A26" s="120">
        <v>388</v>
      </c>
      <c r="B26" s="8" t="s">
        <v>78</v>
      </c>
      <c r="C26" s="173" t="s">
        <v>45</v>
      </c>
      <c r="D26" s="197">
        <v>180</v>
      </c>
      <c r="E26" s="169" t="s">
        <v>35</v>
      </c>
      <c r="F26" s="173" t="s">
        <v>79</v>
      </c>
      <c r="G26" s="51" t="s">
        <v>148</v>
      </c>
      <c r="H26" s="105" t="s">
        <v>149</v>
      </c>
      <c r="I26" s="68" t="s">
        <v>145</v>
      </c>
      <c r="J26" s="34">
        <v>0.26500000000000001</v>
      </c>
      <c r="K26" s="35">
        <v>6</v>
      </c>
      <c r="L26" s="69">
        <v>7311311013492</v>
      </c>
      <c r="M26" s="254">
        <v>339</v>
      </c>
      <c r="N26" s="255">
        <v>6</v>
      </c>
      <c r="O26" s="256">
        <v>42</v>
      </c>
      <c r="P26" s="257">
        <v>11</v>
      </c>
      <c r="Q26" s="257">
        <v>24</v>
      </c>
      <c r="R26" s="258"/>
      <c r="S26" s="24">
        <v>5</v>
      </c>
      <c r="T26" s="154">
        <v>12.4</v>
      </c>
      <c r="U26" s="149">
        <v>46.79</v>
      </c>
      <c r="V26" s="132">
        <f t="shared" ref="V26" si="4">SUM(S26*U26)</f>
        <v>233.95</v>
      </c>
    </row>
    <row r="27" spans="1:22" ht="15" customHeight="1" x14ac:dyDescent="0.3">
      <c r="A27" s="50">
        <v>444</v>
      </c>
      <c r="B27" s="4" t="s">
        <v>111</v>
      </c>
      <c r="C27" s="168" t="s">
        <v>46</v>
      </c>
      <c r="D27" s="179"/>
      <c r="E27" s="170" t="s">
        <v>77</v>
      </c>
      <c r="F27" s="168" t="s">
        <v>110</v>
      </c>
      <c r="G27" s="13" t="s">
        <v>150</v>
      </c>
      <c r="H27" s="13" t="s">
        <v>151</v>
      </c>
      <c r="I27" s="44" t="s">
        <v>145</v>
      </c>
      <c r="J27" s="2">
        <v>0.65</v>
      </c>
      <c r="K27" s="6">
        <v>6</v>
      </c>
      <c r="L27" s="6">
        <v>7311311018350</v>
      </c>
      <c r="M27" s="157">
        <v>265</v>
      </c>
      <c r="N27" s="158">
        <v>9</v>
      </c>
      <c r="O27" s="159">
        <v>26</v>
      </c>
      <c r="P27" s="160">
        <v>4.3</v>
      </c>
      <c r="Q27" s="160">
        <v>43</v>
      </c>
      <c r="R27" s="17"/>
      <c r="S27" s="30">
        <v>30</v>
      </c>
      <c r="T27" s="152">
        <v>2.74</v>
      </c>
      <c r="U27" s="150">
        <v>4.2149999999999999</v>
      </c>
      <c r="V27" s="133">
        <f t="shared" ref="V27:V35" si="5">SUM(S27*U27)</f>
        <v>126.44999999999999</v>
      </c>
    </row>
    <row r="28" spans="1:22" ht="15" customHeight="1" x14ac:dyDescent="0.35">
      <c r="A28" s="50">
        <v>452</v>
      </c>
      <c r="B28" s="4" t="s">
        <v>48</v>
      </c>
      <c r="C28" s="168" t="s">
        <v>47</v>
      </c>
      <c r="D28" s="179">
        <v>180</v>
      </c>
      <c r="E28" s="170" t="s">
        <v>72</v>
      </c>
      <c r="F28" s="177" t="s">
        <v>112</v>
      </c>
      <c r="G28" s="13" t="s">
        <v>175</v>
      </c>
      <c r="H28" s="31" t="s">
        <v>174</v>
      </c>
      <c r="I28" s="31" t="s">
        <v>173</v>
      </c>
      <c r="J28" s="27">
        <v>3.5</v>
      </c>
      <c r="K28" s="6">
        <v>1</v>
      </c>
      <c r="L28" s="6">
        <v>4779053291173</v>
      </c>
      <c r="M28" s="25">
        <v>145</v>
      </c>
      <c r="N28" s="23">
        <v>8.5</v>
      </c>
      <c r="O28" s="23">
        <v>20.7</v>
      </c>
      <c r="P28" s="22">
        <v>3.1</v>
      </c>
      <c r="Q28" s="22">
        <v>0.1</v>
      </c>
      <c r="R28" s="90"/>
      <c r="S28" s="30">
        <v>10</v>
      </c>
      <c r="T28" s="152">
        <v>19.3</v>
      </c>
      <c r="U28" s="150">
        <v>5.51</v>
      </c>
      <c r="V28" s="133">
        <f t="shared" si="5"/>
        <v>55.099999999999994</v>
      </c>
    </row>
    <row r="29" spans="1:22" ht="15" customHeight="1" x14ac:dyDescent="0.35">
      <c r="A29" s="50">
        <v>454</v>
      </c>
      <c r="B29" s="4" t="s">
        <v>49</v>
      </c>
      <c r="C29" s="168" t="s">
        <v>65</v>
      </c>
      <c r="D29" s="179"/>
      <c r="E29" s="168" t="s">
        <v>72</v>
      </c>
      <c r="F29" s="177"/>
      <c r="G29" s="4" t="s">
        <v>177</v>
      </c>
      <c r="H29" s="31" t="s">
        <v>176</v>
      </c>
      <c r="I29" s="31" t="s">
        <v>173</v>
      </c>
      <c r="J29" s="2">
        <v>3.5</v>
      </c>
      <c r="K29" s="6">
        <v>1</v>
      </c>
      <c r="L29" s="6">
        <v>4779053291241</v>
      </c>
      <c r="M29" s="25">
        <v>118.53</v>
      </c>
      <c r="N29" s="23">
        <v>8.3000000000000007</v>
      </c>
      <c r="O29" s="23">
        <v>20.56</v>
      </c>
      <c r="P29" s="22">
        <v>4.75</v>
      </c>
      <c r="Q29" s="22">
        <v>0.24</v>
      </c>
      <c r="R29" s="90"/>
      <c r="S29" s="30">
        <v>70</v>
      </c>
      <c r="T29" s="152">
        <v>21.8</v>
      </c>
      <c r="U29" s="150">
        <v>6.22</v>
      </c>
      <c r="V29" s="133">
        <f t="shared" si="5"/>
        <v>435.4</v>
      </c>
    </row>
    <row r="30" spans="1:22" ht="15" customHeight="1" x14ac:dyDescent="0.35">
      <c r="A30" s="50">
        <v>456</v>
      </c>
      <c r="B30" s="4" t="s">
        <v>51</v>
      </c>
      <c r="C30" s="168" t="s">
        <v>66</v>
      </c>
      <c r="D30" s="179"/>
      <c r="E30" s="168" t="s">
        <v>72</v>
      </c>
      <c r="F30" s="177"/>
      <c r="G30" s="4" t="s">
        <v>178</v>
      </c>
      <c r="H30" s="31" t="s">
        <v>179</v>
      </c>
      <c r="I30" s="31" t="s">
        <v>173</v>
      </c>
      <c r="J30" s="2">
        <v>3.5</v>
      </c>
      <c r="K30" s="6">
        <v>1</v>
      </c>
      <c r="L30" s="6">
        <v>4779053291258</v>
      </c>
      <c r="M30" s="25">
        <v>114.5</v>
      </c>
      <c r="N30" s="23">
        <v>9.01</v>
      </c>
      <c r="O30" s="23">
        <v>18.97</v>
      </c>
      <c r="P30" s="22">
        <v>4.32</v>
      </c>
      <c r="Q30" s="22">
        <v>0.08</v>
      </c>
      <c r="R30" s="90"/>
      <c r="S30" s="30">
        <v>70</v>
      </c>
      <c r="T30" s="152">
        <v>24.3</v>
      </c>
      <c r="U30" s="150">
        <v>6.94</v>
      </c>
      <c r="V30" s="133">
        <f t="shared" si="5"/>
        <v>485.8</v>
      </c>
    </row>
    <row r="31" spans="1:22" ht="15" customHeight="1" x14ac:dyDescent="0.35">
      <c r="A31" s="50">
        <v>460</v>
      </c>
      <c r="B31" s="4" t="s">
        <v>67</v>
      </c>
      <c r="C31" s="168" t="s">
        <v>47</v>
      </c>
      <c r="D31" s="179"/>
      <c r="E31" s="177" t="s">
        <v>9</v>
      </c>
      <c r="F31" s="177" t="s">
        <v>12</v>
      </c>
      <c r="G31" s="4" t="s">
        <v>184</v>
      </c>
      <c r="H31" s="31" t="s">
        <v>185</v>
      </c>
      <c r="I31" s="31" t="s">
        <v>183</v>
      </c>
      <c r="J31" s="2">
        <v>1</v>
      </c>
      <c r="K31" s="6">
        <v>4</v>
      </c>
      <c r="L31" s="6">
        <v>5709347178995</v>
      </c>
      <c r="M31" s="25">
        <v>57</v>
      </c>
      <c r="N31" s="23">
        <v>4.9000000000000004</v>
      </c>
      <c r="O31" s="23">
        <v>8.8000000000000007</v>
      </c>
      <c r="P31" s="22">
        <v>0.5</v>
      </c>
      <c r="Q31" s="22">
        <v>0.5</v>
      </c>
      <c r="R31" s="90"/>
      <c r="S31" s="30">
        <v>140</v>
      </c>
      <c r="T31" s="152">
        <v>12.97</v>
      </c>
      <c r="U31" s="150">
        <v>12.97</v>
      </c>
      <c r="V31" s="133">
        <f t="shared" si="5"/>
        <v>1815.8000000000002</v>
      </c>
    </row>
    <row r="32" spans="1:22" ht="15" customHeight="1" x14ac:dyDescent="0.35">
      <c r="A32" s="50">
        <v>461</v>
      </c>
      <c r="B32" s="4" t="s">
        <v>68</v>
      </c>
      <c r="C32" s="168" t="s">
        <v>50</v>
      </c>
      <c r="D32" s="179"/>
      <c r="E32" s="177"/>
      <c r="F32" s="177"/>
      <c r="G32" s="4" t="s">
        <v>186</v>
      </c>
      <c r="H32" s="31" t="s">
        <v>187</v>
      </c>
      <c r="I32" s="31" t="s">
        <v>183</v>
      </c>
      <c r="J32" s="2">
        <v>1</v>
      </c>
      <c r="K32" s="6">
        <v>4</v>
      </c>
      <c r="L32" s="6">
        <v>5709347178971</v>
      </c>
      <c r="M32" s="25">
        <v>59</v>
      </c>
      <c r="N32" s="23">
        <v>4.5999999999999996</v>
      </c>
      <c r="O32" s="23">
        <v>9.5</v>
      </c>
      <c r="P32" s="22">
        <v>0.5</v>
      </c>
      <c r="Q32" s="22">
        <v>0.5</v>
      </c>
      <c r="R32" s="90"/>
      <c r="S32" s="30">
        <v>10</v>
      </c>
      <c r="T32" s="152">
        <v>13.11</v>
      </c>
      <c r="U32" s="150">
        <v>13.11</v>
      </c>
      <c r="V32" s="133">
        <f t="shared" si="5"/>
        <v>131.1</v>
      </c>
    </row>
    <row r="33" spans="1:22" ht="15" customHeight="1" x14ac:dyDescent="0.35">
      <c r="A33" s="50">
        <v>462</v>
      </c>
      <c r="B33" s="4" t="s">
        <v>69</v>
      </c>
      <c r="C33" s="168" t="s">
        <v>52</v>
      </c>
      <c r="D33" s="179"/>
      <c r="E33" s="177"/>
      <c r="F33" s="177"/>
      <c r="G33" s="4" t="s">
        <v>188</v>
      </c>
      <c r="H33" s="31" t="s">
        <v>189</v>
      </c>
      <c r="I33" s="31" t="s">
        <v>183</v>
      </c>
      <c r="J33" s="2">
        <v>1</v>
      </c>
      <c r="K33" s="6">
        <v>4</v>
      </c>
      <c r="L33" s="6">
        <v>5709347179039</v>
      </c>
      <c r="M33" s="25">
        <v>83</v>
      </c>
      <c r="N33" s="23">
        <v>6</v>
      </c>
      <c r="O33" s="23">
        <v>13.3</v>
      </c>
      <c r="P33" s="22">
        <v>0.5</v>
      </c>
      <c r="Q33" s="22">
        <v>0.8</v>
      </c>
      <c r="R33" s="90"/>
      <c r="S33" s="30">
        <v>10</v>
      </c>
      <c r="T33" s="152">
        <v>14.26</v>
      </c>
      <c r="U33" s="150">
        <v>14.26</v>
      </c>
      <c r="V33" s="133">
        <f t="shared" si="5"/>
        <v>142.6</v>
      </c>
    </row>
    <row r="34" spans="1:22" ht="15" customHeight="1" x14ac:dyDescent="0.35">
      <c r="A34" s="50">
        <v>463</v>
      </c>
      <c r="B34" s="4" t="s">
        <v>70</v>
      </c>
      <c r="C34" s="168" t="s">
        <v>71</v>
      </c>
      <c r="D34" s="179"/>
      <c r="E34" s="177"/>
      <c r="F34" s="177"/>
      <c r="G34" s="4" t="s">
        <v>190</v>
      </c>
      <c r="H34" s="31" t="s">
        <v>191</v>
      </c>
      <c r="I34" s="31" t="s">
        <v>183</v>
      </c>
      <c r="J34" s="2">
        <v>1</v>
      </c>
      <c r="K34" s="6">
        <v>4</v>
      </c>
      <c r="L34" s="6">
        <v>5709347179015</v>
      </c>
      <c r="M34" s="25">
        <v>84</v>
      </c>
      <c r="N34" s="23">
        <v>2.8</v>
      </c>
      <c r="O34" s="23">
        <v>16.399999999999999</v>
      </c>
      <c r="P34" s="22">
        <v>0.5</v>
      </c>
      <c r="Q34" s="22">
        <v>1.7</v>
      </c>
      <c r="R34" s="90"/>
      <c r="S34" s="30">
        <v>70</v>
      </c>
      <c r="T34" s="152">
        <v>12.76</v>
      </c>
      <c r="U34" s="150">
        <v>12.76</v>
      </c>
      <c r="V34" s="133">
        <f t="shared" si="5"/>
        <v>893.19999999999993</v>
      </c>
    </row>
    <row r="35" spans="1:22" ht="15" customHeight="1" x14ac:dyDescent="0.35">
      <c r="A35" s="50">
        <v>471</v>
      </c>
      <c r="B35" s="4" t="s">
        <v>53</v>
      </c>
      <c r="C35" s="168" t="s">
        <v>113</v>
      </c>
      <c r="D35" s="171">
        <v>180</v>
      </c>
      <c r="E35" s="170" t="s">
        <v>61</v>
      </c>
      <c r="F35" s="168" t="s">
        <v>114</v>
      </c>
      <c r="G35" s="13" t="s">
        <v>180</v>
      </c>
      <c r="H35" s="31" t="s">
        <v>181</v>
      </c>
      <c r="I35" s="31" t="s">
        <v>173</v>
      </c>
      <c r="J35" s="27">
        <v>0.6</v>
      </c>
      <c r="K35" s="6">
        <v>12</v>
      </c>
      <c r="L35" s="6">
        <v>4779053290411</v>
      </c>
      <c r="M35" s="25">
        <v>540</v>
      </c>
      <c r="N35" s="23">
        <v>37.5</v>
      </c>
      <c r="O35" s="23">
        <v>5</v>
      </c>
      <c r="P35" s="22">
        <v>40.5</v>
      </c>
      <c r="Q35" s="22">
        <v>0</v>
      </c>
      <c r="R35" s="90" t="s">
        <v>182</v>
      </c>
      <c r="S35" s="30">
        <v>5</v>
      </c>
      <c r="T35" s="152">
        <v>16.11</v>
      </c>
      <c r="U35" s="150">
        <v>26.85</v>
      </c>
      <c r="V35" s="133">
        <f t="shared" si="5"/>
        <v>134.25</v>
      </c>
    </row>
    <row r="36" spans="1:22" ht="15" customHeight="1" x14ac:dyDescent="0.3">
      <c r="A36" s="50">
        <v>499</v>
      </c>
      <c r="B36" s="4" t="s">
        <v>57</v>
      </c>
      <c r="C36" s="168" t="s">
        <v>58</v>
      </c>
      <c r="D36" s="171">
        <v>180</v>
      </c>
      <c r="E36" s="170" t="s">
        <v>119</v>
      </c>
      <c r="F36" s="170" t="s">
        <v>109</v>
      </c>
      <c r="G36" s="13" t="s">
        <v>169</v>
      </c>
      <c r="H36" s="31" t="s">
        <v>170</v>
      </c>
      <c r="I36" s="44" t="s">
        <v>205</v>
      </c>
      <c r="J36" s="2">
        <v>0.81499999999999995</v>
      </c>
      <c r="K36" s="6">
        <v>12</v>
      </c>
      <c r="L36" s="6">
        <v>16229912420</v>
      </c>
      <c r="M36" s="165">
        <v>108</v>
      </c>
      <c r="N36" s="164">
        <v>2.4</v>
      </c>
      <c r="O36" s="164">
        <v>23</v>
      </c>
      <c r="P36" s="165">
        <v>0.6</v>
      </c>
      <c r="Q36" s="165">
        <v>0</v>
      </c>
      <c r="R36" s="90"/>
      <c r="S36" s="30">
        <v>960</v>
      </c>
      <c r="T36" s="152">
        <v>2.82</v>
      </c>
      <c r="U36" s="150">
        <v>3.46</v>
      </c>
      <c r="V36" s="133">
        <f t="shared" ref="V36:V42" si="6">SUM(S36*U36)</f>
        <v>3321.6</v>
      </c>
    </row>
    <row r="37" spans="1:22" ht="15" customHeight="1" x14ac:dyDescent="0.35">
      <c r="A37" s="50">
        <v>511</v>
      </c>
      <c r="B37" s="4" t="s">
        <v>60</v>
      </c>
      <c r="C37" s="168" t="s">
        <v>34</v>
      </c>
      <c r="D37" s="171">
        <v>35</v>
      </c>
      <c r="E37" s="170" t="s">
        <v>41</v>
      </c>
      <c r="F37" s="170" t="s">
        <v>56</v>
      </c>
      <c r="G37" s="13" t="s">
        <v>166</v>
      </c>
      <c r="H37" s="96" t="s">
        <v>167</v>
      </c>
      <c r="I37" s="31" t="s">
        <v>165</v>
      </c>
      <c r="J37" s="2">
        <v>4.5</v>
      </c>
      <c r="K37" s="6">
        <v>1</v>
      </c>
      <c r="L37" s="6">
        <v>4740159001447</v>
      </c>
      <c r="M37" s="25">
        <v>650</v>
      </c>
      <c r="N37" s="23">
        <v>1.2</v>
      </c>
      <c r="O37" s="23">
        <v>3.6</v>
      </c>
      <c r="P37" s="22">
        <v>70</v>
      </c>
      <c r="Q37" s="22">
        <v>0</v>
      </c>
      <c r="R37" s="90" t="s">
        <v>168</v>
      </c>
      <c r="S37" s="30">
        <v>10</v>
      </c>
      <c r="T37" s="152">
        <v>15.96</v>
      </c>
      <c r="U37" s="150">
        <v>3.54</v>
      </c>
      <c r="V37" s="133">
        <f t="shared" si="6"/>
        <v>35.4</v>
      </c>
    </row>
    <row r="38" spans="1:22" ht="15" customHeight="1" x14ac:dyDescent="0.3">
      <c r="A38" s="50">
        <v>527</v>
      </c>
      <c r="B38" s="4" t="s">
        <v>115</v>
      </c>
      <c r="C38" s="180"/>
      <c r="D38" s="179">
        <v>180</v>
      </c>
      <c r="E38" s="170" t="s">
        <v>117</v>
      </c>
      <c r="F38" s="170" t="s">
        <v>12</v>
      </c>
      <c r="G38" s="13" t="s">
        <v>152</v>
      </c>
      <c r="H38" s="31" t="s">
        <v>153</v>
      </c>
      <c r="I38" s="44" t="s">
        <v>145</v>
      </c>
      <c r="J38" s="2">
        <v>3.7</v>
      </c>
      <c r="K38" s="6">
        <v>2</v>
      </c>
      <c r="L38" s="6">
        <v>7311310045517</v>
      </c>
      <c r="M38" s="157">
        <v>35</v>
      </c>
      <c r="N38" s="158">
        <v>0</v>
      </c>
      <c r="O38" s="159">
        <v>5.5</v>
      </c>
      <c r="P38" s="160">
        <v>0.3</v>
      </c>
      <c r="Q38" s="160">
        <v>0</v>
      </c>
      <c r="R38" s="90"/>
      <c r="S38" s="30">
        <v>210</v>
      </c>
      <c r="T38" s="152">
        <v>11</v>
      </c>
      <c r="U38" s="150">
        <v>2.97</v>
      </c>
      <c r="V38" s="133">
        <f t="shared" si="6"/>
        <v>623.70000000000005</v>
      </c>
    </row>
    <row r="39" spans="1:22" ht="15" customHeight="1" x14ac:dyDescent="0.35">
      <c r="A39" s="50">
        <v>530</v>
      </c>
      <c r="B39" s="4" t="s">
        <v>62</v>
      </c>
      <c r="C39" s="180"/>
      <c r="D39" s="179"/>
      <c r="E39" s="170" t="s">
        <v>54</v>
      </c>
      <c r="F39" s="177" t="s">
        <v>116</v>
      </c>
      <c r="G39" s="13" t="s">
        <v>161</v>
      </c>
      <c r="H39" s="48" t="s">
        <v>162</v>
      </c>
      <c r="I39" s="97" t="s">
        <v>163</v>
      </c>
      <c r="J39" s="28">
        <v>1</v>
      </c>
      <c r="K39" s="20">
        <v>6</v>
      </c>
      <c r="L39" s="9">
        <v>8715035110809</v>
      </c>
      <c r="M39" s="161">
        <v>77</v>
      </c>
      <c r="N39" s="162">
        <v>10</v>
      </c>
      <c r="O39" s="162">
        <v>3.2</v>
      </c>
      <c r="P39" s="163">
        <v>0</v>
      </c>
      <c r="Q39" s="163"/>
      <c r="R39" s="95" t="s">
        <v>164</v>
      </c>
      <c r="S39" s="30">
        <v>1260</v>
      </c>
      <c r="T39" s="152">
        <v>3.03</v>
      </c>
      <c r="U39" s="150">
        <v>3.03</v>
      </c>
      <c r="V39" s="133">
        <f t="shared" si="6"/>
        <v>3817.7999999999997</v>
      </c>
    </row>
    <row r="40" spans="1:22" ht="15" customHeight="1" x14ac:dyDescent="0.35">
      <c r="A40" s="50">
        <v>538</v>
      </c>
      <c r="B40" s="4" t="s">
        <v>75</v>
      </c>
      <c r="C40" s="168" t="s">
        <v>76</v>
      </c>
      <c r="D40" s="179">
        <v>180</v>
      </c>
      <c r="E40" s="170" t="s">
        <v>61</v>
      </c>
      <c r="F40" s="177"/>
      <c r="G40" s="4" t="s">
        <v>214</v>
      </c>
      <c r="H40" s="31" t="s">
        <v>215</v>
      </c>
      <c r="I40" s="74" t="s">
        <v>171</v>
      </c>
      <c r="J40" s="2">
        <v>0.9</v>
      </c>
      <c r="K40" s="9">
        <v>12</v>
      </c>
      <c r="L40" s="9">
        <v>8028277006510</v>
      </c>
      <c r="M40" s="25">
        <v>325</v>
      </c>
      <c r="N40" s="23">
        <v>3.6</v>
      </c>
      <c r="O40" s="23">
        <v>8.1999999999999993</v>
      </c>
      <c r="P40" s="22">
        <v>30</v>
      </c>
      <c r="Q40" s="22">
        <v>0</v>
      </c>
      <c r="R40" s="90" t="s">
        <v>216</v>
      </c>
      <c r="S40" s="30">
        <v>50</v>
      </c>
      <c r="T40" s="152">
        <v>8.16</v>
      </c>
      <c r="U40" s="150">
        <v>9.06</v>
      </c>
      <c r="V40" s="133">
        <f t="shared" si="6"/>
        <v>453</v>
      </c>
    </row>
    <row r="41" spans="1:22" ht="15" customHeight="1" x14ac:dyDescent="0.35">
      <c r="A41" s="50">
        <v>550</v>
      </c>
      <c r="B41" s="4" t="s">
        <v>74</v>
      </c>
      <c r="C41" s="180"/>
      <c r="D41" s="179"/>
      <c r="E41" s="177" t="s">
        <v>54</v>
      </c>
      <c r="F41" s="177" t="s">
        <v>59</v>
      </c>
      <c r="G41" s="4" t="s">
        <v>209</v>
      </c>
      <c r="H41" s="31" t="s">
        <v>210</v>
      </c>
      <c r="I41" s="31" t="s">
        <v>211</v>
      </c>
      <c r="J41" s="2">
        <v>1</v>
      </c>
      <c r="K41" s="6">
        <v>6</v>
      </c>
      <c r="L41" s="6">
        <v>8026053221867</v>
      </c>
      <c r="M41" s="25">
        <v>25</v>
      </c>
      <c r="N41" s="23">
        <v>0.3</v>
      </c>
      <c r="O41" s="23">
        <v>5.8</v>
      </c>
      <c r="P41" s="22">
        <v>0</v>
      </c>
      <c r="Q41" s="22">
        <v>0</v>
      </c>
      <c r="R41" s="90"/>
      <c r="S41" s="30">
        <v>520</v>
      </c>
      <c r="T41" s="152">
        <v>1.84</v>
      </c>
      <c r="U41" s="150">
        <v>1.84</v>
      </c>
      <c r="V41" s="133">
        <f t="shared" si="6"/>
        <v>956.80000000000007</v>
      </c>
    </row>
    <row r="42" spans="1:22" ht="15" customHeight="1" thickBot="1" x14ac:dyDescent="0.4">
      <c r="A42" s="85">
        <v>551</v>
      </c>
      <c r="B42" s="14" t="s">
        <v>80</v>
      </c>
      <c r="C42" s="259"/>
      <c r="D42" s="181"/>
      <c r="E42" s="178"/>
      <c r="F42" s="178"/>
      <c r="G42" s="14" t="s">
        <v>212</v>
      </c>
      <c r="H42" s="98" t="s">
        <v>213</v>
      </c>
      <c r="I42" s="98" t="s">
        <v>211</v>
      </c>
      <c r="J42" s="18">
        <v>1</v>
      </c>
      <c r="K42" s="19">
        <v>6</v>
      </c>
      <c r="L42" s="19">
        <v>8026053020866</v>
      </c>
      <c r="M42" s="29">
        <v>25</v>
      </c>
      <c r="N42" s="99">
        <v>0.3</v>
      </c>
      <c r="O42" s="99">
        <v>5.8</v>
      </c>
      <c r="P42" s="40">
        <v>0</v>
      </c>
      <c r="Q42" s="40">
        <v>0</v>
      </c>
      <c r="R42" s="100"/>
      <c r="S42" s="115">
        <v>30</v>
      </c>
      <c r="T42" s="153">
        <v>1.84</v>
      </c>
      <c r="U42" s="151">
        <v>1.84</v>
      </c>
      <c r="V42" s="135">
        <f t="shared" si="6"/>
        <v>55.2</v>
      </c>
    </row>
    <row r="43" spans="1:22" ht="15" customHeight="1" thickBot="1" x14ac:dyDescent="0.4">
      <c r="A43" s="101"/>
      <c r="B43" s="243"/>
      <c r="C43" s="244"/>
      <c r="D43" s="221"/>
      <c r="E43" s="240"/>
      <c r="F43" s="240"/>
      <c r="G43" s="244"/>
      <c r="H43" s="245"/>
      <c r="I43" s="245"/>
      <c r="J43" s="246"/>
      <c r="K43" s="247"/>
      <c r="L43" s="247"/>
      <c r="M43" s="248"/>
      <c r="N43" s="238"/>
      <c r="O43" s="238"/>
      <c r="P43" s="249"/>
      <c r="Q43" s="249"/>
      <c r="R43" s="250"/>
      <c r="S43" s="251"/>
      <c r="T43" s="252"/>
      <c r="U43" s="253"/>
      <c r="V43" s="136">
        <f>SUM(V26:V42)</f>
        <v>13717.15</v>
      </c>
    </row>
    <row r="44" spans="1:22" s="75" customFormat="1" ht="15" customHeight="1" x14ac:dyDescent="0.35">
      <c r="A44" s="92"/>
      <c r="B44" s="15"/>
      <c r="C44" s="1"/>
      <c r="D44" s="32"/>
      <c r="E44" s="10"/>
      <c r="F44" s="10"/>
      <c r="H44" s="102"/>
      <c r="I44" s="102"/>
      <c r="J44" s="88"/>
      <c r="K44" s="88"/>
      <c r="L44" s="88"/>
      <c r="M44" s="60"/>
      <c r="N44" s="11"/>
      <c r="O44" s="103"/>
      <c r="P44" s="103"/>
      <c r="Q44" s="103"/>
      <c r="S44" s="114"/>
      <c r="T44" s="156"/>
      <c r="U44" s="146"/>
      <c r="V44" s="219"/>
    </row>
    <row r="45" spans="1:22" ht="15" customHeight="1" thickBot="1" x14ac:dyDescent="0.4">
      <c r="A45" s="220" t="s">
        <v>94</v>
      </c>
      <c r="B45" s="220"/>
      <c r="C45" s="220"/>
      <c r="D45" s="221"/>
      <c r="V45" s="222"/>
    </row>
    <row r="46" spans="1:22" ht="15" customHeight="1" x14ac:dyDescent="0.35">
      <c r="A46" s="117">
        <v>744</v>
      </c>
      <c r="B46" s="126" t="s">
        <v>87</v>
      </c>
      <c r="C46" s="173" t="s">
        <v>85</v>
      </c>
      <c r="D46" s="197">
        <v>100</v>
      </c>
      <c r="E46" s="173" t="s">
        <v>86</v>
      </c>
      <c r="F46" s="227"/>
      <c r="G46" s="126" t="s">
        <v>157</v>
      </c>
      <c r="H46" s="228" t="s">
        <v>158</v>
      </c>
      <c r="I46" s="228" t="s">
        <v>156</v>
      </c>
      <c r="J46" s="34">
        <v>1</v>
      </c>
      <c r="K46" s="229">
        <v>8</v>
      </c>
      <c r="L46" s="230">
        <v>4750195017555</v>
      </c>
      <c r="M46" s="231">
        <v>280</v>
      </c>
      <c r="N46" s="231">
        <v>2.2999999999999998</v>
      </c>
      <c r="O46" s="231">
        <v>67.8</v>
      </c>
      <c r="P46" s="106">
        <v>0.1</v>
      </c>
      <c r="Q46" s="231">
        <v>1.9</v>
      </c>
      <c r="R46" s="173" t="s">
        <v>207</v>
      </c>
      <c r="S46" s="24">
        <v>50</v>
      </c>
      <c r="T46" s="154">
        <v>3.09</v>
      </c>
      <c r="U46" s="149">
        <v>3.09</v>
      </c>
      <c r="V46" s="137">
        <f t="shared" ref="V46:V47" si="7">SUM(S46*U46)</f>
        <v>154.5</v>
      </c>
    </row>
    <row r="47" spans="1:22" ht="15" customHeight="1" thickBot="1" x14ac:dyDescent="0.4">
      <c r="A47" s="91">
        <v>769</v>
      </c>
      <c r="B47" s="37" t="s">
        <v>88</v>
      </c>
      <c r="C47" s="42" t="s">
        <v>118</v>
      </c>
      <c r="D47" s="181"/>
      <c r="E47" s="42" t="s">
        <v>55</v>
      </c>
      <c r="F47" s="232"/>
      <c r="G47" s="37" t="s">
        <v>159</v>
      </c>
      <c r="H47" s="233" t="s">
        <v>160</v>
      </c>
      <c r="I47" s="233" t="s">
        <v>156</v>
      </c>
      <c r="J47" s="18">
        <v>0.12</v>
      </c>
      <c r="K47" s="234">
        <v>10</v>
      </c>
      <c r="L47" s="235">
        <v>4750195016718</v>
      </c>
      <c r="M47" s="236">
        <v>534</v>
      </c>
      <c r="N47" s="236">
        <v>14.7</v>
      </c>
      <c r="O47" s="236">
        <v>43.3</v>
      </c>
      <c r="P47" s="237">
        <v>32.5</v>
      </c>
      <c r="Q47" s="236">
        <v>4.97</v>
      </c>
      <c r="R47" s="42" t="s">
        <v>208</v>
      </c>
      <c r="S47" s="115">
        <v>10</v>
      </c>
      <c r="T47" s="153">
        <v>0.93</v>
      </c>
      <c r="U47" s="151">
        <v>7.75</v>
      </c>
      <c r="V47" s="138">
        <f t="shared" si="7"/>
        <v>77.5</v>
      </c>
    </row>
    <row r="48" spans="1:22" ht="15" customHeight="1" thickBot="1" x14ac:dyDescent="0.4">
      <c r="A48" s="38"/>
      <c r="B48" s="104"/>
      <c r="C48" s="39"/>
      <c r="D48" s="10"/>
      <c r="E48" s="1"/>
      <c r="F48" s="80"/>
      <c r="G48" s="122"/>
      <c r="H48" s="75"/>
      <c r="I48" s="75"/>
      <c r="J48" s="123"/>
      <c r="K48" s="123"/>
      <c r="L48" s="124"/>
      <c r="M48" s="123"/>
      <c r="N48" s="125"/>
      <c r="O48" s="125"/>
      <c r="P48" s="125"/>
      <c r="Q48" s="223"/>
      <c r="R48" s="223"/>
      <c r="S48" s="224"/>
      <c r="T48" s="225"/>
      <c r="U48" s="226"/>
      <c r="V48" s="139">
        <f>SUM(V46:V47)</f>
        <v>232</v>
      </c>
    </row>
    <row r="49" spans="1:22" ht="15" customHeight="1" thickBot="1" x14ac:dyDescent="0.4">
      <c r="A49" s="204" t="s">
        <v>90</v>
      </c>
      <c r="B49" s="204"/>
      <c r="G49" s="73"/>
      <c r="V49" s="205"/>
    </row>
    <row r="50" spans="1:22" s="64" customFormat="1" ht="15" customHeight="1" thickBot="1" x14ac:dyDescent="0.4">
      <c r="A50" s="206">
        <v>846</v>
      </c>
      <c r="B50" s="207" t="s">
        <v>95</v>
      </c>
      <c r="C50" s="208" t="s">
        <v>120</v>
      </c>
      <c r="D50" s="209">
        <v>180</v>
      </c>
      <c r="E50" s="210" t="s">
        <v>63</v>
      </c>
      <c r="F50" s="211"/>
      <c r="G50" s="212" t="s">
        <v>204</v>
      </c>
      <c r="H50" s="213" t="s">
        <v>172</v>
      </c>
      <c r="I50" s="212" t="s">
        <v>203</v>
      </c>
      <c r="J50" s="214">
        <v>0.45</v>
      </c>
      <c r="K50" s="215">
        <v>12</v>
      </c>
      <c r="L50" s="215">
        <v>6411300166954</v>
      </c>
      <c r="M50" s="215">
        <v>3</v>
      </c>
      <c r="N50" s="208">
        <v>0</v>
      </c>
      <c r="O50" s="211">
        <v>0.3</v>
      </c>
      <c r="P50" s="211">
        <v>0.1</v>
      </c>
      <c r="Q50" s="211">
        <v>0</v>
      </c>
      <c r="R50" s="211"/>
      <c r="S50" s="216">
        <v>50</v>
      </c>
      <c r="T50" s="217">
        <v>6.72</v>
      </c>
      <c r="U50" s="286">
        <v>13.44</v>
      </c>
      <c r="V50" s="218">
        <f t="shared" ref="V50" si="8">SUM(S50*U50)</f>
        <v>672</v>
      </c>
    </row>
    <row r="51" spans="1:22" s="64" customFormat="1" ht="19.5" customHeight="1" thickBot="1" x14ac:dyDescent="0.4">
      <c r="A51" s="201" t="s">
        <v>127</v>
      </c>
      <c r="B51" s="201"/>
      <c r="C51" s="201"/>
      <c r="D51" s="201"/>
      <c r="E51" s="201"/>
      <c r="F51" s="201"/>
      <c r="G51" s="201"/>
      <c r="H51" s="201"/>
      <c r="I51" s="128"/>
      <c r="J51" s="127"/>
      <c r="K51" s="89"/>
      <c r="L51" s="89"/>
      <c r="M51" s="10"/>
      <c r="N51" s="10"/>
      <c r="T51" s="141"/>
      <c r="U51" s="141"/>
      <c r="V51" s="139">
        <f>SUM(V50:V50)</f>
        <v>672</v>
      </c>
    </row>
    <row r="52" spans="1:22" ht="34.5" customHeight="1" thickBot="1" x14ac:dyDescent="0.4">
      <c r="A52" s="202" t="s">
        <v>128</v>
      </c>
      <c r="B52" s="202"/>
      <c r="C52" s="202"/>
      <c r="D52" s="202"/>
      <c r="E52" s="202"/>
      <c r="F52" s="202"/>
      <c r="G52" s="202"/>
      <c r="H52" s="202"/>
      <c r="I52" s="202"/>
      <c r="J52" s="202"/>
      <c r="K52" s="202"/>
      <c r="O52" s="66"/>
      <c r="P52" s="66"/>
      <c r="Q52" s="66"/>
      <c r="R52" s="66"/>
      <c r="S52" s="66"/>
      <c r="T52" s="66"/>
      <c r="U52" s="66"/>
      <c r="V52" s="66"/>
    </row>
    <row r="53" spans="1:22" s="109" customFormat="1" ht="15" customHeight="1" thickBot="1" x14ac:dyDescent="0.4">
      <c r="A53" s="202" t="s">
        <v>121</v>
      </c>
      <c r="B53" s="202"/>
      <c r="C53" s="202"/>
      <c r="D53" s="202"/>
      <c r="E53" s="202"/>
      <c r="F53" s="202"/>
      <c r="G53" s="202"/>
      <c r="H53" s="202"/>
      <c r="I53" s="202"/>
      <c r="J53" s="202"/>
      <c r="K53" s="107"/>
      <c r="L53" s="107"/>
      <c r="M53" s="108"/>
      <c r="N53" s="107"/>
      <c r="O53" s="198" t="s">
        <v>89</v>
      </c>
      <c r="P53" s="199"/>
      <c r="Q53" s="199"/>
      <c r="R53" s="199"/>
      <c r="S53" s="199"/>
      <c r="T53" s="199"/>
      <c r="U53" s="200"/>
      <c r="V53" s="140">
        <f>V16+V24+V43+V48+V51</f>
        <v>18549.649999999998</v>
      </c>
    </row>
    <row r="54" spans="1:22" ht="15" customHeight="1" x14ac:dyDescent="0.35"/>
    <row r="55" spans="1:22" ht="15" customHeight="1" x14ac:dyDescent="0.35"/>
    <row r="56" spans="1:22" ht="15" customHeight="1" x14ac:dyDescent="0.35">
      <c r="A56" s="54" t="s">
        <v>97</v>
      </c>
      <c r="B56" s="66"/>
      <c r="C56" s="66"/>
      <c r="D56" s="66"/>
      <c r="E56" s="66"/>
      <c r="F56" s="66"/>
      <c r="G56" s="66"/>
      <c r="H56" s="66"/>
      <c r="I56" s="66"/>
      <c r="J56" s="66"/>
      <c r="K56" s="66"/>
      <c r="L56" s="116"/>
    </row>
    <row r="57" spans="1:22" ht="15" customHeight="1" x14ac:dyDescent="0.35">
      <c r="A57" s="55" t="s">
        <v>126</v>
      </c>
      <c r="B57" s="55"/>
      <c r="C57" s="55"/>
      <c r="D57" s="55"/>
      <c r="E57" s="55"/>
      <c r="F57" s="55"/>
      <c r="G57" s="55"/>
      <c r="H57" s="55"/>
      <c r="I57" s="55"/>
      <c r="J57" s="55"/>
      <c r="K57" s="55"/>
      <c r="L57" s="60"/>
      <c r="M57" s="55"/>
      <c r="N57" s="55"/>
      <c r="O57" s="55"/>
    </row>
    <row r="58" spans="1:22" ht="15" customHeight="1" x14ac:dyDescent="0.35">
      <c r="A58" s="54" t="s">
        <v>99</v>
      </c>
      <c r="B58" s="54"/>
      <c r="C58" s="54"/>
      <c r="D58" s="54"/>
      <c r="E58" s="54"/>
      <c r="F58" s="54"/>
      <c r="G58" s="54"/>
      <c r="H58" s="54"/>
      <c r="I58" s="54"/>
      <c r="J58" s="54"/>
      <c r="K58" s="32"/>
    </row>
    <row r="59" spans="1:22" ht="15" customHeight="1" x14ac:dyDescent="0.35">
      <c r="A59" s="54" t="s">
        <v>100</v>
      </c>
      <c r="B59" s="54"/>
      <c r="C59" s="54"/>
      <c r="D59" s="54"/>
      <c r="E59" s="54"/>
      <c r="F59" s="54"/>
      <c r="G59" s="54"/>
      <c r="H59" s="54"/>
      <c r="I59" s="54"/>
      <c r="J59" s="54"/>
    </row>
    <row r="60" spans="1:22" ht="15" customHeight="1" x14ac:dyDescent="0.35">
      <c r="A60" s="62" t="s">
        <v>124</v>
      </c>
    </row>
  </sheetData>
  <autoFilter ref="A7:Z7" xr:uid="{00000000-0001-0000-0000-000000000000}"/>
  <mergeCells count="43">
    <mergeCell ref="A51:H51"/>
    <mergeCell ref="A52:K52"/>
    <mergeCell ref="A53:J53"/>
    <mergeCell ref="F46:F47"/>
    <mergeCell ref="A49:B49"/>
    <mergeCell ref="O53:U53"/>
    <mergeCell ref="D46:D47"/>
    <mergeCell ref="A18:B18"/>
    <mergeCell ref="F41:F42"/>
    <mergeCell ref="F39:F40"/>
    <mergeCell ref="D28:D34"/>
    <mergeCell ref="D40:D42"/>
    <mergeCell ref="D26:D27"/>
    <mergeCell ref="E41:E42"/>
    <mergeCell ref="C38:C39"/>
    <mergeCell ref="C41:C42"/>
    <mergeCell ref="V6:V7"/>
    <mergeCell ref="F6:F7"/>
    <mergeCell ref="H6:H7"/>
    <mergeCell ref="M6:Q6"/>
    <mergeCell ref="T6:T7"/>
    <mergeCell ref="U6:U7"/>
    <mergeCell ref="K6:K7"/>
    <mergeCell ref="R6:R7"/>
    <mergeCell ref="F12:F14"/>
    <mergeCell ref="J6:J7"/>
    <mergeCell ref="S6:S7"/>
    <mergeCell ref="G6:G7"/>
    <mergeCell ref="L6:L7"/>
    <mergeCell ref="D8:D14"/>
    <mergeCell ref="E8:E9"/>
    <mergeCell ref="A6:A7"/>
    <mergeCell ref="B6:B7"/>
    <mergeCell ref="C6:C7"/>
    <mergeCell ref="D6:D7"/>
    <mergeCell ref="E6:E7"/>
    <mergeCell ref="F19:F22"/>
    <mergeCell ref="D19:D22"/>
    <mergeCell ref="C19:C20"/>
    <mergeCell ref="F28:F30"/>
    <mergeCell ref="F31:F34"/>
    <mergeCell ref="D38:D39"/>
    <mergeCell ref="E31:E34"/>
  </mergeCells>
  <phoneticPr fontId="15" type="noConversion"/>
  <conditionalFormatting sqref="A1:A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Erinevad toiduained</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 Perolainen</dc:creator>
  <cp:lastModifiedBy>Ele Pikpõld</cp:lastModifiedBy>
  <cp:lastPrinted>2024-03-18T09:16:03Z</cp:lastPrinted>
  <dcterms:created xsi:type="dcterms:W3CDTF">2022-01-20T12:17:55Z</dcterms:created>
  <dcterms:modified xsi:type="dcterms:W3CDTF">2026-04-24T10:54:49Z</dcterms:modified>
  <dc:title>Lisa 2. Pakkumus</dc:title>
</cp:coreProperties>
</file>