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7915" windowHeight="9750" tabRatio="757" firstSheet="2" activeTab="9"/>
  </bookViews>
  <sheets>
    <sheet name="A. Eelarve" sheetId="11" r:id="rId1"/>
    <sheet name="B. Maksetaotlus" sheetId="6" r:id="rId2"/>
    <sheet name="C. KULUARUANDE KOOND" sheetId="1" r:id="rId3"/>
    <sheet name="C1. Tööjõukulud" sheetId="13" r:id="rId4"/>
    <sheet name="C2. Lähetuskulud" sheetId="10" r:id="rId5"/>
    <sheet name=" C3. Sihtrühmaga seotud kulud" sheetId="12" r:id="rId6"/>
    <sheet name=" C4. EL avalikustamise kulud" sheetId="15" r:id="rId7"/>
    <sheet name="C5. Allhanked" sheetId="17" r:id="rId8"/>
    <sheet name="C6. Seadmed, kinnisvara" sheetId="18" r:id="rId9"/>
    <sheet name="C7. Muud otsesed kulud" sheetId="20" r:id="rId10"/>
    <sheet name="Nähtamatu leht" sheetId="16" state="hidden" r:id="rId11"/>
    <sheet name="Leht1" sheetId="21" state="hidden" r:id="rId12"/>
  </sheets>
  <definedNames>
    <definedName name="Kinnituskiri" comment="Vali sobiv vastusevariant">'Nähtamatu leht'!$A$12:$A$14</definedName>
    <definedName name="Projekti_valdkond">'A. Eelarve'!$B$8</definedName>
    <definedName name="Valdkond">'Nähtamatu leht'!$A$1:$A$3</definedName>
    <definedName name="Ühik">'Nähtamatu leht'!$A$6:$A$9</definedName>
  </definedNames>
  <calcPr calcId="145621"/>
</workbook>
</file>

<file path=xl/calcChain.xml><?xml version="1.0" encoding="utf-8"?>
<calcChain xmlns="http://schemas.openxmlformats.org/spreadsheetml/2006/main">
  <c r="C34" i="1" l="1"/>
  <c r="G19" i="1" l="1"/>
  <c r="C28" i="6"/>
  <c r="C29" i="6" l="1"/>
  <c r="C30" i="6"/>
  <c r="C31" i="6"/>
  <c r="C32" i="6"/>
  <c r="C17" i="6"/>
  <c r="C18" i="6"/>
  <c r="C33" i="6" l="1"/>
  <c r="G65" i="11"/>
  <c r="G67" i="11"/>
  <c r="H41" i="20"/>
  <c r="F33" i="1" s="1"/>
  <c r="H23" i="20"/>
  <c r="H42" i="20" s="1"/>
  <c r="E33" i="1" l="1"/>
  <c r="D33" i="1" s="1"/>
  <c r="A3" i="6"/>
  <c r="A2" i="6"/>
  <c r="G60" i="11" l="1"/>
  <c r="G64" i="11"/>
  <c r="G63" i="11" s="1"/>
  <c r="C32" i="1" l="1"/>
  <c r="C26" i="11"/>
  <c r="C31" i="1"/>
  <c r="H41" i="18"/>
  <c r="F32" i="1" s="1"/>
  <c r="H23" i="18"/>
  <c r="E32" i="1" s="1"/>
  <c r="H41" i="17"/>
  <c r="F31" i="1" s="1"/>
  <c r="F34" i="1" s="1"/>
  <c r="H23" i="17"/>
  <c r="D32" i="1" l="1"/>
  <c r="G32" i="1" s="1"/>
  <c r="H42" i="17"/>
  <c r="E31" i="1"/>
  <c r="H42" i="18"/>
  <c r="G17" i="1"/>
  <c r="G18" i="1"/>
  <c r="G20" i="1"/>
  <c r="G16" i="1"/>
  <c r="G42" i="11"/>
  <c r="G37" i="11"/>
  <c r="D31" i="1" l="1"/>
  <c r="E34" i="1"/>
  <c r="G21" i="1"/>
  <c r="G31" i="1" l="1"/>
  <c r="D34" i="1"/>
  <c r="G58" i="11"/>
  <c r="G59" i="11"/>
  <c r="G68" i="11"/>
  <c r="G66" i="11" s="1"/>
  <c r="C27" i="11" s="1"/>
  <c r="G57" i="11" l="1"/>
  <c r="C33" i="1"/>
  <c r="G33" i="1" s="1"/>
  <c r="A1" i="1" l="1"/>
  <c r="D17" i="11"/>
  <c r="E33" i="6" l="1"/>
  <c r="G47" i="11"/>
  <c r="G48" i="11"/>
  <c r="G49" i="11"/>
  <c r="G50" i="11"/>
  <c r="G51" i="11"/>
  <c r="G52" i="11"/>
  <c r="G53" i="11"/>
  <c r="G54" i="11"/>
  <c r="G55" i="11"/>
  <c r="G56" i="11"/>
  <c r="G46" i="11"/>
  <c r="G43" i="11"/>
  <c r="G44" i="11"/>
  <c r="G41" i="11"/>
  <c r="G38" i="11"/>
  <c r="G39" i="11"/>
  <c r="C29" i="11"/>
  <c r="C35" i="1" s="1"/>
  <c r="G36" i="11" l="1"/>
  <c r="G45" i="11"/>
  <c r="C29" i="1" s="1"/>
  <c r="G40" i="11"/>
  <c r="C28" i="1" s="1"/>
  <c r="H41" i="15"/>
  <c r="F30" i="1" s="1"/>
  <c r="H23" i="15"/>
  <c r="E30" i="1" s="1"/>
  <c r="H47" i="13"/>
  <c r="F27" i="1" s="1"/>
  <c r="H28" i="13"/>
  <c r="E27" i="1" s="1"/>
  <c r="H42" i="12"/>
  <c r="F29" i="1" s="1"/>
  <c r="H24" i="12"/>
  <c r="E29" i="1" s="1"/>
  <c r="H23" i="10"/>
  <c r="E28" i="1" s="1"/>
  <c r="C21" i="11" l="1"/>
  <c r="C27" i="1" s="1"/>
  <c r="G69" i="11"/>
  <c r="G71" i="11" s="1"/>
  <c r="C30" i="1"/>
  <c r="C24" i="11"/>
  <c r="D30" i="1"/>
  <c r="D27" i="1"/>
  <c r="H42" i="15"/>
  <c r="D29" i="1"/>
  <c r="G29" i="1" s="1"/>
  <c r="H43" i="12"/>
  <c r="H48" i="13"/>
  <c r="C36" i="1" l="1"/>
  <c r="G30" i="1"/>
  <c r="G27" i="1"/>
  <c r="D35" i="1"/>
  <c r="G35" i="1" s="1"/>
  <c r="H41" i="10"/>
  <c r="F28" i="1" s="1"/>
  <c r="C28" i="11" l="1"/>
  <c r="F36" i="1"/>
  <c r="F20" i="1" s="1"/>
  <c r="H42" i="10"/>
  <c r="D28" i="1"/>
  <c r="G28" i="1" s="1"/>
  <c r="C30" i="11" l="1"/>
  <c r="F17" i="1"/>
  <c r="F16" i="1"/>
  <c r="F18" i="1"/>
  <c r="F19" i="1"/>
  <c r="E36" i="1"/>
  <c r="D27" i="11" l="1"/>
  <c r="C15" i="11"/>
  <c r="C16" i="11"/>
  <c r="D24" i="11"/>
  <c r="D25" i="11"/>
  <c r="D30" i="11"/>
  <c r="D28" i="11"/>
  <c r="D22" i="11"/>
  <c r="D26" i="11"/>
  <c r="D23" i="11"/>
  <c r="D29" i="11"/>
  <c r="D21" i="11"/>
  <c r="C20" i="6"/>
  <c r="C14" i="11"/>
  <c r="C19" i="6" s="1"/>
  <c r="E18" i="1"/>
  <c r="D18" i="1" s="1"/>
  <c r="E19" i="1"/>
  <c r="D19" i="1" s="1"/>
  <c r="E20" i="1"/>
  <c r="D20" i="1" s="1"/>
  <c r="E17" i="1"/>
  <c r="D17" i="1" s="1"/>
  <c r="E16" i="1"/>
  <c r="D16" i="1" s="1"/>
  <c r="F21" i="1"/>
  <c r="G34" i="1" l="1"/>
  <c r="D36" i="1"/>
  <c r="C21" i="6"/>
  <c r="C22" i="6" s="1"/>
  <c r="C20" i="1"/>
  <c r="C18" i="1"/>
  <c r="C19" i="1"/>
  <c r="C17" i="1"/>
  <c r="C16" i="1"/>
  <c r="D21" i="1"/>
  <c r="E21" i="1"/>
  <c r="C17" i="11"/>
  <c r="G36" i="1" l="1"/>
  <c r="C21" i="1"/>
  <c r="E22" i="6" l="1"/>
  <c r="A2" i="1"/>
</calcChain>
</file>

<file path=xl/sharedStrings.xml><?xml version="1.0" encoding="utf-8"?>
<sst xmlns="http://schemas.openxmlformats.org/spreadsheetml/2006/main" count="287" uniqueCount="148">
  <si>
    <t>Kuluaruande vorm</t>
  </si>
  <si>
    <t>Projekti aruandlusperiood:</t>
  </si>
  <si>
    <t>Rea nr</t>
  </si>
  <si>
    <t>Kululiik</t>
  </si>
  <si>
    <t>AMIF</t>
  </si>
  <si>
    <t>Kokku</t>
  </si>
  <si>
    <t>Eelarve täitmise %</t>
  </si>
  <si>
    <t>Tööjõukulud</t>
  </si>
  <si>
    <t>2.</t>
  </si>
  <si>
    <t>Lähetuskulud</t>
  </si>
  <si>
    <t>3.</t>
  </si>
  <si>
    <t>Sihtrühmaga seotud tegevused</t>
  </si>
  <si>
    <t>Projekti tegelikud kulud</t>
  </si>
  <si>
    <t>3. Sihtrühmaga seotud kulud</t>
  </si>
  <si>
    <t>2. Lähetuskulud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</si>
  <si>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</si>
  <si>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</si>
  <si>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</si>
  <si>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</si>
  <si>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</si>
  <si>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</si>
  <si>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</si>
  <si>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</si>
  <si>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</si>
  <si>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</si>
  <si>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</si>
  <si>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</si>
  <si>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</si>
  <si>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</si>
  <si>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</si>
  <si>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</si>
  <si>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</si>
  <si>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</si>
  <si>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</si>
  <si>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</si>
  <si>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</si>
  <si>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</si>
  <si>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</si>
  <si>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</si>
  <si>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</si>
  <si>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</si>
  <si>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</si>
  <si>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</si>
  <si>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</si>
  <si>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</si>
  <si>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</si>
  <si>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</si>
  <si>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Ühiku hind KM-ga</t>
  </si>
  <si>
    <t>% kogukuludest</t>
  </si>
  <si>
    <t xml:space="preserve">OTSESED KULUD </t>
  </si>
  <si>
    <t>Toetuse saaja:</t>
  </si>
  <si>
    <t>Projekti valdkond: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</si>
  <si>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</si>
  <si>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</si>
  <si>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</si>
  <si>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</si>
  <si>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</si>
  <si>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</si>
  <si>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</si>
  <si>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</si>
  <si>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</si>
  <si>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</si>
  <si>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</si>
  <si>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</si>
  <si>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</si>
  <si>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</si>
  <si>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Tabel 1. Projekti maksumus ja tulud allikate lõikes (EUR)</t>
  </si>
  <si>
    <t xml:space="preserve">Tööjõukulud kokku </t>
  </si>
  <si>
    <t>Sihtühmaga seotud kulud</t>
  </si>
  <si>
    <t>EL avalikustamise kulud kokku</t>
  </si>
  <si>
    <t>Kulu tasumise kuupäev</t>
  </si>
  <si>
    <t>Projekti kavandatud tulud</t>
  </si>
  <si>
    <t>Tegelikud tulud kokku</t>
  </si>
  <si>
    <t>Maksetaotluse vorm</t>
  </si>
  <si>
    <t>Maksed</t>
  </si>
  <si>
    <t>Laekumise kuupäev pp/kk/aaaa</t>
  </si>
  <si>
    <t>Tabel 1. Projekti kavandatud maksed</t>
  </si>
  <si>
    <t>Tabel 2. Projekti jooksul laekunud maksed ja lõppmakse</t>
  </si>
  <si>
    <t>Toetusleping (punkt)</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</si>
  <si>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</si>
  <si>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</si>
  <si>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</si>
  <si>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</si>
  <si>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</si>
  <si>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</si>
  <si>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</si>
  <si>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</si>
  <si>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</si>
  <si>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5. Allhanked</t>
  </si>
  <si>
    <t>5.</t>
  </si>
  <si>
    <t>Allhanked</t>
  </si>
  <si>
    <t>6.</t>
  </si>
  <si>
    <t>Seadmed, kinnisvara</t>
  </si>
  <si>
    <t>EL avalikustamise tegevused</t>
  </si>
  <si>
    <t>Sihtrühmadega seotud tegevused</t>
  </si>
  <si>
    <t>Toetuse saaja esindaja</t>
  </si>
  <si>
    <t>Muud otsesed kulud</t>
  </si>
  <si>
    <t>6. Seadmed/kinnisvara</t>
  </si>
  <si>
    <t>7. Muud otsesed kulud</t>
  </si>
  <si>
    <t>Allhangetega seotud kulud kokku</t>
  </si>
  <si>
    <t>Seadmete/kinnisvaraga seotud kulud kokku</t>
  </si>
  <si>
    <t>Muud otsesed kulud kokku</t>
  </si>
  <si>
    <t>7.</t>
  </si>
  <si>
    <t>Tabel 2. Kuluaruande koond (EUR)</t>
  </si>
  <si>
    <t>Projekti pealkiri:</t>
  </si>
  <si>
    <t>Projekti number:</t>
  </si>
  <si>
    <t>Toetuslepingu number:</t>
  </si>
  <si>
    <t>Tabel 2. Projekti kululiikide koondtabel (EUR)</t>
  </si>
  <si>
    <t>Tabel 1. Projekti tulud allikate lõikes (EUR)</t>
  </si>
  <si>
    <t>Tabel 3. Projekti detailne eelarve (EUR)</t>
  </si>
  <si>
    <t xml:space="preserve">Tabel 3. Toetuse saaja kinnitus </t>
  </si>
  <si>
    <t>Toetuse taotleja: Tartu Linnavalitsuse sotsiaal- ja tervishoiuosakond</t>
  </si>
  <si>
    <t>Projekti planeeritav algus: 01.09.2016</t>
  </si>
  <si>
    <t>Projekti planeeritav lõpp: 31.05.2017</t>
  </si>
  <si>
    <t xml:space="preserve">Projekti pealkiri: Tartu Linnavalitsuse sotsiaal- ja tervishoiuosakonna teabevahetus avalikest teenustest  </t>
  </si>
  <si>
    <t>infovoldiku tõlge ja trükk</t>
  </si>
  <si>
    <t>2500tk</t>
  </si>
  <si>
    <t>Linna teenuste info sh sotsiaalteenused, tõlkekulu</t>
  </si>
  <si>
    <t>10lk A4</t>
  </si>
  <si>
    <t>10 lk A4 tõlge linna pakutavad teenused</t>
  </si>
  <si>
    <t>Eelmakse</t>
  </si>
  <si>
    <t>"Abiks tartlasele" või "Sotsiaal- ja tervishoiuosakond"</t>
  </si>
  <si>
    <t>Toetuse saaja: Tartu Linnavalitsus</t>
  </si>
  <si>
    <t>Projekti pealkiri:„Tartu Linnavalitsuse sotsiaal- ja tervishoiuosakonna teabevahetuse avalikest teenustest“</t>
  </si>
  <si>
    <t>Projekti number: AMIF2016-16</t>
  </si>
  <si>
    <t>Tartu Linnavalitsus</t>
  </si>
  <si>
    <t xml:space="preserve"> „Tartu Linnavalitsuse sotsiaal- ja tervishoiuosakonna teabevahetuse avalikest teenustest“</t>
  </si>
  <si>
    <t>AMIF2016-16</t>
  </si>
  <si>
    <t>Integratsioon ja seaduslik ränne: integratsioonimeetmed</t>
  </si>
  <si>
    <t>Projekti aruandlusperiood: 01.09-2016 – 31.05.2017</t>
  </si>
  <si>
    <t>Ecoprint AS</t>
  </si>
  <si>
    <t>Saateleht-arve</t>
  </si>
  <si>
    <t>OÜ Luisa Tõlkebüroo</t>
  </si>
  <si>
    <t>Arve</t>
  </si>
  <si>
    <t>I-10006596</t>
  </si>
  <si>
    <t>Trükkimine</t>
  </si>
  <si>
    <t>Tõlge</t>
  </si>
  <si>
    <t>Sirje Kree</t>
  </si>
  <si>
    <t>/allikrjastatud digitaalselt/</t>
  </si>
  <si>
    <t>01.09.2016 – 31.05.2017</t>
  </si>
  <si>
    <t>Aruandlusperioodi 01/09/2016 - 31/05/2017</t>
  </si>
  <si>
    <t>Aruandlusperioodi 01/09/2016 - 31/05/2017 tulud</t>
  </si>
  <si>
    <t>Aruandlusperioodi 01/09/2016 - 31/05/2017 kulud</t>
  </si>
  <si>
    <t>14-8.6/278-1</t>
  </si>
  <si>
    <t>Toetuslepingu number: 14-8.6/278-1</t>
  </si>
  <si>
    <t>4.1.1.1.</t>
  </si>
  <si>
    <t>4.1.1.2.</t>
  </si>
  <si>
    <t>Aruandlusperioodi  01/09/2016 - 31/05/2017 kulud kokku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</si>
</sst>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sz val="12"/>
      <name val="Times New Roman"/>
      <family val="1"/>
      <charset val="186"/>
    </font>
    <font>
      <b/>
      <sz val="12"/>
      <name val="Times New Roman"/>
      <family val="1"/>
      <charset val="186"/>
    </font>
  </fonts>
  <fills count="7">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50">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16"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2" borderId="1" xfId="0" applyFont="1" applyFill="1" applyBorder="1" applyAlignment="1" applyProtection="1">
      <alignment vertical="top"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9" fillId="0" borderId="0" xfId="1" applyFont="1" applyProtection="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3" fillId="3" borderId="2"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0" xfId="0" applyNumberFormat="1" applyFont="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2" fillId="0" borderId="0" xfId="0" applyFont="1" applyBorder="1" applyProtection="1">
      <protection hidden="1"/>
    </xf>
    <xf numFmtId="4" fontId="3" fillId="2" borderId="1" xfId="0" applyNumberFormat="1" applyFont="1" applyFill="1" applyBorder="1" applyProtection="1">
      <protection locked="0" hidden="1"/>
    </xf>
    <xf numFmtId="4" fontId="2" fillId="0" borderId="0" xfId="0" applyNumberFormat="1" applyFont="1" applyFill="1" applyBorder="1" applyProtection="1">
      <protection hidden="1"/>
    </xf>
    <xf numFmtId="0" fontId="3" fillId="0" borderId="1" xfId="0" applyFont="1" applyFill="1" applyBorder="1" applyProtection="1">
      <protection locked="0" hidden="1"/>
    </xf>
    <xf numFmtId="4" fontId="2" fillId="0" borderId="1" xfId="0" applyNumberFormat="1" applyFont="1" applyFill="1" applyBorder="1" applyProtection="1">
      <protection locked="0" hidden="1"/>
    </xf>
    <xf numFmtId="0" fontId="9" fillId="0" borderId="0" xfId="0" applyFont="1" applyFill="1"/>
    <xf numFmtId="0" fontId="10" fillId="0" borderId="0" xfId="0" applyFont="1"/>
    <xf numFmtId="0" fontId="10" fillId="0" borderId="0" xfId="0" applyFont="1" applyProtection="1">
      <protection hidden="1"/>
    </xf>
    <xf numFmtId="0" fontId="11" fillId="0" borderId="0" xfId="0" applyFont="1" applyFill="1"/>
    <xf numFmtId="0" fontId="5" fillId="0" borderId="0" xfId="0" applyFont="1"/>
    <xf numFmtId="0" fontId="2" fillId="0" borderId="0" xfId="0" applyFont="1" applyFill="1"/>
    <xf numFmtId="0" fontId="3" fillId="2" borderId="2" xfId="0" applyFont="1" applyFill="1" applyBorder="1" applyAlignment="1" applyProtection="1">
      <protection hidden="1"/>
    </xf>
    <xf numFmtId="0" fontId="2" fillId="2" borderId="3" xfId="0" applyFont="1" applyFill="1" applyBorder="1" applyAlignment="1" applyProtection="1">
      <protection hidden="1"/>
    </xf>
    <xf numFmtId="0" fontId="2" fillId="0" borderId="1" xfId="0" applyFont="1" applyBorder="1" applyAlignment="1" applyProtection="1">
      <alignment wrapText="1"/>
      <protection locked="0" hidden="1"/>
    </xf>
    <xf numFmtId="0" fontId="2" fillId="0" borderId="1" xfId="0" applyFont="1" applyFill="1" applyBorder="1" applyProtection="1">
      <protection locked="0" hidden="1"/>
    </xf>
    <xf numFmtId="0" fontId="2" fillId="2" borderId="0" xfId="0" applyFont="1" applyFill="1" applyProtection="1">
      <protection locked="0" hidden="1"/>
    </xf>
    <xf numFmtId="0" fontId="2" fillId="0" borderId="1" xfId="0" applyFont="1" applyFill="1" applyBorder="1" applyAlignment="1" applyProtection="1">
      <alignment horizontal="left" wrapText="1"/>
      <protection locked="0" hidden="1"/>
    </xf>
    <xf numFmtId="0" fontId="2" fillId="0" borderId="1" xfId="0" applyFont="1" applyFill="1" applyBorder="1" applyAlignment="1" applyProtection="1">
      <alignment vertical="center"/>
      <protection locked="0" hidden="1"/>
    </xf>
    <xf numFmtId="164" fontId="2" fillId="0" borderId="1" xfId="0" applyNumberFormat="1" applyFont="1" applyBorder="1" applyProtection="1">
      <protection hidden="1"/>
    </xf>
    <xf numFmtId="0" fontId="2" fillId="0" borderId="0" xfId="0" applyFont="1" applyAlignment="1" applyProtection="1">
      <alignment wrapText="1"/>
      <protection locked="0" hidden="1"/>
    </xf>
    <xf numFmtId="0" fontId="2" fillId="0" borderId="1" xfId="0" applyFont="1" applyBorder="1" applyAlignment="1" applyProtection="1">
      <alignment horizontal="right"/>
      <protection locked="0" hidden="1"/>
    </xf>
    <xf numFmtId="0" fontId="0" fillId="0" borderId="1" xfId="0" applyBorder="1" applyAlignment="1" applyProtection="1">
      <alignment wrapText="1"/>
      <protection locked="0" hidden="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2" fillId="2" borderId="3" xfId="0" applyFont="1" applyFill="1" applyBorder="1" applyAlignment="1" applyProtection="1">
      <protection hidden="1"/>
    </xf>
    <xf numFmtId="0" fontId="2" fillId="2" borderId="4" xfId="0" applyFont="1" applyFill="1" applyBorder="1" applyAlignment="1" applyProtection="1">
      <protection hidden="1"/>
    </xf>
    <xf numFmtId="0" fontId="3" fillId="2" borderId="4" xfId="0" applyFont="1" applyFill="1" applyBorder="1" applyAlignment="1" applyProtection="1">
      <protection hidden="1"/>
    </xf>
    <xf numFmtId="0" fontId="3" fillId="5" borderId="2" xfId="0" applyFont="1" applyFill="1" applyBorder="1" applyAlignment="1" applyProtection="1">
      <protection hidden="1"/>
    </xf>
    <xf numFmtId="0" fontId="3" fillId="5" borderId="4" xfId="0" applyFont="1" applyFill="1" applyBorder="1" applyAlignment="1" applyProtection="1">
      <protection hidden="1"/>
    </xf>
    <xf numFmtId="0" fontId="3" fillId="2" borderId="3" xfId="0" applyFont="1" applyFill="1" applyBorder="1" applyAlignment="1" applyProtection="1">
      <protection hidden="1"/>
    </xf>
    <xf numFmtId="0" fontId="3" fillId="3" borderId="2" xfId="0" applyFont="1" applyFill="1" applyBorder="1" applyAlignment="1" applyProtection="1">
      <protection hidden="1"/>
    </xf>
    <xf numFmtId="0" fontId="2" fillId="3" borderId="3" xfId="0" applyFont="1" applyFill="1" applyBorder="1" applyAlignment="1" applyProtection="1">
      <protection hidden="1"/>
    </xf>
    <xf numFmtId="0" fontId="2" fillId="3" borderId="4" xfId="0" applyFont="1" applyFill="1" applyBorder="1" applyAlignment="1" applyProtection="1">
      <protection hidden="1"/>
    </xf>
    <xf numFmtId="0" fontId="3" fillId="3" borderId="2" xfId="0" applyFont="1" applyFill="1" applyBorder="1" applyAlignment="1" applyProtection="1">
      <protection locked="0" hidden="1"/>
    </xf>
    <xf numFmtId="0" fontId="2" fillId="3" borderId="3" xfId="0" applyFont="1" applyFill="1" applyBorder="1" applyAlignment="1" applyProtection="1">
      <protection locked="0" hidden="1"/>
    </xf>
    <xf numFmtId="0" fontId="2" fillId="3" borderId="4" xfId="0" applyFont="1" applyFill="1" applyBorder="1" applyAlignment="1" applyProtection="1">
      <protection locked="0" hidden="1"/>
    </xf>
    <xf numFmtId="0" fontId="3" fillId="2" borderId="2" xfId="0" applyFont="1" applyFill="1" applyBorder="1" applyAlignment="1" applyProtection="1">
      <alignment horizontal="center"/>
      <protection hidden="1"/>
    </xf>
    <xf numFmtId="0" fontId="0" fillId="0" borderId="4" xfId="0" applyBorder="1" applyAlignment="1">
      <alignment horizontal="center"/>
    </xf>
    <xf numFmtId="0" fontId="3" fillId="2" borderId="1" xfId="0" applyFont="1" applyFill="1" applyBorder="1" applyAlignment="1" applyProtection="1">
      <alignment horizontal="center"/>
      <protection hidden="1"/>
    </xf>
    <xf numFmtId="0" fontId="0" fillId="0" borderId="1" xfId="0" applyBorder="1" applyAlignment="1">
      <alignment horizontal="center"/>
    </xf>
    <xf numFmtId="0" fontId="3" fillId="0" borderId="0" xfId="0" applyFont="1" applyAlignment="1">
      <alignment horizontal="left" wrapText="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9" fontId="3" fillId="2" borderId="5" xfId="0" applyNumberFormat="1" applyFont="1" applyFill="1" applyBorder="1" applyAlignment="1" applyProtection="1">
      <alignment horizontal="center"/>
      <protection hidden="1"/>
    </xf>
    <xf numFmtId="0" fontId="0" fillId="0" borderId="6" xfId="0" applyBorder="1" applyAlignment="1">
      <alignment horizont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üperlink" xfId="1" builtinId="8"/>
    <cellStyle name="Normaallaad" xfId="0" builtinId="0"/>
  </cellStyles>
  <dxfs count="42">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5</xdr:row>
      <xdr:rowOff>42333</xdr:rowOff>
    </xdr:from>
    <xdr:to>
      <xdr:col>2</xdr:col>
      <xdr:colOff>1320450</xdr:colOff>
      <xdr:row>9</xdr:row>
      <xdr:rowOff>75952</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5</xdr:row>
      <xdr:rowOff>76573</xdr:rowOff>
    </xdr:from>
    <xdr:to>
      <xdr:col>4</xdr:col>
      <xdr:colOff>286370</xdr:colOff>
      <xdr:row>9</xdr:row>
      <xdr:rowOff>80284</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3</xdr:row>
      <xdr:rowOff>0</xdr:rowOff>
    </xdr:from>
    <xdr:to>
      <xdr:col>4</xdr:col>
      <xdr:colOff>104774</xdr:colOff>
      <xdr:row>6</xdr:row>
      <xdr:rowOff>171553</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95725" y="600075"/>
          <a:ext cx="1457324" cy="771628"/>
        </a:xfrm>
        <a:prstGeom prst="rect">
          <a:avLst/>
        </a:prstGeom>
      </xdr:spPr>
    </xdr:pic>
    <xdr:clientData/>
  </xdr:twoCellAnchor>
  <xdr:twoCellAnchor editAs="oneCell">
    <xdr:from>
      <xdr:col>4</xdr:col>
      <xdr:colOff>0</xdr:colOff>
      <xdr:row>3</xdr:row>
      <xdr:rowOff>0</xdr:rowOff>
    </xdr:from>
    <xdr:to>
      <xdr:col>5</xdr:col>
      <xdr:colOff>45966</xdr:colOff>
      <xdr:row>6</xdr:row>
      <xdr:rowOff>171450</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48275" y="600075"/>
          <a:ext cx="1208016" cy="7715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1</xdr:row>
      <xdr:rowOff>1</xdr:rowOff>
    </xdr:from>
    <xdr:to>
      <xdr:col>3</xdr:col>
      <xdr:colOff>447674</xdr:colOff>
      <xdr:row>4</xdr:row>
      <xdr:rowOff>171554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6750" y="200026"/>
          <a:ext cx="1600199" cy="771628"/>
        </a:xfrm>
        <a:prstGeom prst="rect">
          <a:avLst/>
        </a:prstGeom>
      </xdr:spPr>
    </xdr:pic>
    <xdr:clientData/>
  </xdr:twoCellAnchor>
  <xdr:twoCellAnchor editAs="oneCell">
    <xdr:from>
      <xdr:col>4</xdr:col>
      <xdr:colOff>0</xdr:colOff>
      <xdr:row>1</xdr:row>
      <xdr:rowOff>0</xdr:rowOff>
    </xdr:from>
    <xdr:to>
      <xdr:col>5</xdr:col>
      <xdr:colOff>45966</xdr:colOff>
      <xdr:row>4</xdr:row>
      <xdr:rowOff>171450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86550" y="200025"/>
          <a:ext cx="1255641" cy="771525"/>
        </a:xfrm>
        <a:prstGeom prst="rect">
          <a:avLst/>
        </a:prstGeom>
      </xdr:spPr>
    </xdr:pic>
    <xdr:clientData/>
  </xdr:twoCellAnchor>
</xdr:wsDr>
</file>

<file path=xl/theme/theme1.xml><?xml version="1.0" encoding="utf-8"?>
<a:theme xmlns:a="http://schemas.openxmlformats.org/drawingml/2006/main" name="Tarkvarakomplekti Office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74"/>
  <sheetViews>
    <sheetView topLeftCell="A10" zoomScale="90" zoomScaleNormal="90" workbookViewId="0">
      <selection activeCell="I47" sqref="I47"/>
    </sheetView>
  </sheetViews>
  <sheetFormatPr defaultRowHeight="15.75" x14ac:dyDescent="0.25"/>
  <cols>
    <col min="1" max="1" width="30" style="23" customWidth="1"/>
    <col min="2" max="2" width="42.7109375" style="23" customWidth="1"/>
    <col min="3" max="3" width="25" style="23" customWidth="1"/>
    <col min="4" max="4" width="18" style="23" customWidth="1"/>
    <col min="5" max="5" width="12.28515625" style="23" bestFit="1" customWidth="1"/>
    <col min="6" max="6" width="21.28515625" style="23" customWidth="1"/>
    <col min="7" max="7" width="11.28515625" style="23" customWidth="1"/>
    <col min="8" max="8" width="25.7109375" style="23" customWidth="1"/>
    <col min="9" max="256" width="9.140625" style="23"/>
    <col min="257" max="257" width="32.140625" style="23" bestFit="1" customWidth="1"/>
    <col min="258" max="258" width="21.42578125" style="23" bestFit="1" customWidth="1"/>
    <col min="259" max="259" width="11.5703125" style="23" bestFit="1" customWidth="1"/>
    <col min="260" max="260" width="12.28515625" style="23" bestFit="1" customWidth="1"/>
    <col min="261" max="261" width="10.5703125" style="23" bestFit="1" customWidth="1"/>
    <col min="262" max="263" width="9.140625" style="23"/>
    <col min="264" max="264" width="15.85546875" style="23" customWidth="1"/>
    <col min="265" max="512" width="9.140625" style="23"/>
    <col min="513" max="513" width="32.140625" style="23" bestFit="1" customWidth="1"/>
    <col min="514" max="514" width="21.42578125" style="23" bestFit="1" customWidth="1"/>
    <col min="515" max="515" width="11.5703125" style="23" bestFit="1" customWidth="1"/>
    <col min="516" max="516" width="12.28515625" style="23" bestFit="1" customWidth="1"/>
    <col min="517" max="517" width="10.5703125" style="23" bestFit="1" customWidth="1"/>
    <col min="518" max="519" width="9.140625" style="23"/>
    <col min="520" max="520" width="15.85546875" style="23" customWidth="1"/>
    <col min="521" max="768" width="9.140625" style="23"/>
    <col min="769" max="769" width="32.140625" style="23" bestFit="1" customWidth="1"/>
    <col min="770" max="770" width="21.42578125" style="23" bestFit="1" customWidth="1"/>
    <col min="771" max="771" width="11.5703125" style="23" bestFit="1" customWidth="1"/>
    <col min="772" max="772" width="12.28515625" style="23" bestFit="1" customWidth="1"/>
    <col min="773" max="773" width="10.5703125" style="23" bestFit="1" customWidth="1"/>
    <col min="774" max="775" width="9.140625" style="23"/>
    <col min="776" max="776" width="15.85546875" style="23" customWidth="1"/>
    <col min="777" max="1024" width="9.140625" style="23"/>
    <col min="1025" max="1025" width="32.140625" style="23" bestFit="1" customWidth="1"/>
    <col min="1026" max="1026" width="21.42578125" style="23" bestFit="1" customWidth="1"/>
    <col min="1027" max="1027" width="11.5703125" style="23" bestFit="1" customWidth="1"/>
    <col min="1028" max="1028" width="12.28515625" style="23" bestFit="1" customWidth="1"/>
    <col min="1029" max="1029" width="10.5703125" style="23" bestFit="1" customWidth="1"/>
    <col min="1030" max="1031" width="9.140625" style="23"/>
    <col min="1032" max="1032" width="15.85546875" style="23" customWidth="1"/>
    <col min="1033" max="1280" width="9.140625" style="23"/>
    <col min="1281" max="1281" width="32.140625" style="23" bestFit="1" customWidth="1"/>
    <col min="1282" max="1282" width="21.42578125" style="23" bestFit="1" customWidth="1"/>
    <col min="1283" max="1283" width="11.5703125" style="23" bestFit="1" customWidth="1"/>
    <col min="1284" max="1284" width="12.28515625" style="23" bestFit="1" customWidth="1"/>
    <col min="1285" max="1285" width="10.5703125" style="23" bestFit="1" customWidth="1"/>
    <col min="1286" max="1287" width="9.140625" style="23"/>
    <col min="1288" max="1288" width="15.85546875" style="23" customWidth="1"/>
    <col min="1289" max="1536" width="9.140625" style="23"/>
    <col min="1537" max="1537" width="32.140625" style="23" bestFit="1" customWidth="1"/>
    <col min="1538" max="1538" width="21.42578125" style="23" bestFit="1" customWidth="1"/>
    <col min="1539" max="1539" width="11.5703125" style="23" bestFit="1" customWidth="1"/>
    <col min="1540" max="1540" width="12.28515625" style="23" bestFit="1" customWidth="1"/>
    <col min="1541" max="1541" width="10.5703125" style="23" bestFit="1" customWidth="1"/>
    <col min="1542" max="1543" width="9.140625" style="23"/>
    <col min="1544" max="1544" width="15.85546875" style="23" customWidth="1"/>
    <col min="1545" max="1792" width="9.140625" style="23"/>
    <col min="1793" max="1793" width="32.140625" style="23" bestFit="1" customWidth="1"/>
    <col min="1794" max="1794" width="21.42578125" style="23" bestFit="1" customWidth="1"/>
    <col min="1795" max="1795" width="11.5703125" style="23" bestFit="1" customWidth="1"/>
    <col min="1796" max="1796" width="12.28515625" style="23" bestFit="1" customWidth="1"/>
    <col min="1797" max="1797" width="10.5703125" style="23" bestFit="1" customWidth="1"/>
    <col min="1798" max="1799" width="9.140625" style="23"/>
    <col min="1800" max="1800" width="15.85546875" style="23" customWidth="1"/>
    <col min="1801" max="2048" width="9.140625" style="23"/>
    <col min="2049" max="2049" width="32.140625" style="23" bestFit="1" customWidth="1"/>
    <col min="2050" max="2050" width="21.42578125" style="23" bestFit="1" customWidth="1"/>
    <col min="2051" max="2051" width="11.5703125" style="23" bestFit="1" customWidth="1"/>
    <col min="2052" max="2052" width="12.28515625" style="23" bestFit="1" customWidth="1"/>
    <col min="2053" max="2053" width="10.5703125" style="23" bestFit="1" customWidth="1"/>
    <col min="2054" max="2055" width="9.140625" style="23"/>
    <col min="2056" max="2056" width="15.85546875" style="23" customWidth="1"/>
    <col min="2057" max="2304" width="9.140625" style="23"/>
    <col min="2305" max="2305" width="32.140625" style="23" bestFit="1" customWidth="1"/>
    <col min="2306" max="2306" width="21.42578125" style="23" bestFit="1" customWidth="1"/>
    <col min="2307" max="2307" width="11.5703125" style="23" bestFit="1" customWidth="1"/>
    <col min="2308" max="2308" width="12.28515625" style="23" bestFit="1" customWidth="1"/>
    <col min="2309" max="2309" width="10.5703125" style="23" bestFit="1" customWidth="1"/>
    <col min="2310" max="2311" width="9.140625" style="23"/>
    <col min="2312" max="2312" width="15.85546875" style="23" customWidth="1"/>
    <col min="2313" max="2560" width="9.140625" style="23"/>
    <col min="2561" max="2561" width="32.140625" style="23" bestFit="1" customWidth="1"/>
    <col min="2562" max="2562" width="21.42578125" style="23" bestFit="1" customWidth="1"/>
    <col min="2563" max="2563" width="11.5703125" style="23" bestFit="1" customWidth="1"/>
    <col min="2564" max="2564" width="12.28515625" style="23" bestFit="1" customWidth="1"/>
    <col min="2565" max="2565" width="10.5703125" style="23" bestFit="1" customWidth="1"/>
    <col min="2566" max="2567" width="9.140625" style="23"/>
    <col min="2568" max="2568" width="15.85546875" style="23" customWidth="1"/>
    <col min="2569" max="2816" width="9.140625" style="23"/>
    <col min="2817" max="2817" width="32.140625" style="23" bestFit="1" customWidth="1"/>
    <col min="2818" max="2818" width="21.42578125" style="23" bestFit="1" customWidth="1"/>
    <col min="2819" max="2819" width="11.5703125" style="23" bestFit="1" customWidth="1"/>
    <col min="2820" max="2820" width="12.28515625" style="23" bestFit="1" customWidth="1"/>
    <col min="2821" max="2821" width="10.5703125" style="23" bestFit="1" customWidth="1"/>
    <col min="2822" max="2823" width="9.140625" style="23"/>
    <col min="2824" max="2824" width="15.85546875" style="23" customWidth="1"/>
    <col min="2825" max="3072" width="9.140625" style="23"/>
    <col min="3073" max="3073" width="32.140625" style="23" bestFit="1" customWidth="1"/>
    <col min="3074" max="3074" width="21.42578125" style="23" bestFit="1" customWidth="1"/>
    <col min="3075" max="3075" width="11.5703125" style="23" bestFit="1" customWidth="1"/>
    <col min="3076" max="3076" width="12.28515625" style="23" bestFit="1" customWidth="1"/>
    <col min="3077" max="3077" width="10.5703125" style="23" bestFit="1" customWidth="1"/>
    <col min="3078" max="3079" width="9.140625" style="23"/>
    <col min="3080" max="3080" width="15.85546875" style="23" customWidth="1"/>
    <col min="3081" max="3328" width="9.140625" style="23"/>
    <col min="3329" max="3329" width="32.140625" style="23" bestFit="1" customWidth="1"/>
    <col min="3330" max="3330" width="21.42578125" style="23" bestFit="1" customWidth="1"/>
    <col min="3331" max="3331" width="11.5703125" style="23" bestFit="1" customWidth="1"/>
    <col min="3332" max="3332" width="12.28515625" style="23" bestFit="1" customWidth="1"/>
    <col min="3333" max="3333" width="10.5703125" style="23" bestFit="1" customWidth="1"/>
    <col min="3334" max="3335" width="9.140625" style="23"/>
    <col min="3336" max="3336" width="15.85546875" style="23" customWidth="1"/>
    <col min="3337" max="3584" width="9.140625" style="23"/>
    <col min="3585" max="3585" width="32.140625" style="23" bestFit="1" customWidth="1"/>
    <col min="3586" max="3586" width="21.42578125" style="23" bestFit="1" customWidth="1"/>
    <col min="3587" max="3587" width="11.5703125" style="23" bestFit="1" customWidth="1"/>
    <col min="3588" max="3588" width="12.28515625" style="23" bestFit="1" customWidth="1"/>
    <col min="3589" max="3589" width="10.5703125" style="23" bestFit="1" customWidth="1"/>
    <col min="3590" max="3591" width="9.140625" style="23"/>
    <col min="3592" max="3592" width="15.85546875" style="23" customWidth="1"/>
    <col min="3593" max="3840" width="9.140625" style="23"/>
    <col min="3841" max="3841" width="32.140625" style="23" bestFit="1" customWidth="1"/>
    <col min="3842" max="3842" width="21.42578125" style="23" bestFit="1" customWidth="1"/>
    <col min="3843" max="3843" width="11.5703125" style="23" bestFit="1" customWidth="1"/>
    <col min="3844" max="3844" width="12.28515625" style="23" bestFit="1" customWidth="1"/>
    <col min="3845" max="3845" width="10.5703125" style="23" bestFit="1" customWidth="1"/>
    <col min="3846" max="3847" width="9.140625" style="23"/>
    <col min="3848" max="3848" width="15.85546875" style="23" customWidth="1"/>
    <col min="3849" max="4096" width="9.140625" style="23"/>
    <col min="4097" max="4097" width="32.140625" style="23" bestFit="1" customWidth="1"/>
    <col min="4098" max="4098" width="21.42578125" style="23" bestFit="1" customWidth="1"/>
    <col min="4099" max="4099" width="11.5703125" style="23" bestFit="1" customWidth="1"/>
    <col min="4100" max="4100" width="12.28515625" style="23" bestFit="1" customWidth="1"/>
    <col min="4101" max="4101" width="10.5703125" style="23" bestFit="1" customWidth="1"/>
    <col min="4102" max="4103" width="9.140625" style="23"/>
    <col min="4104" max="4104" width="15.85546875" style="23" customWidth="1"/>
    <col min="4105" max="4352" width="9.140625" style="23"/>
    <col min="4353" max="4353" width="32.140625" style="23" bestFit="1" customWidth="1"/>
    <col min="4354" max="4354" width="21.42578125" style="23" bestFit="1" customWidth="1"/>
    <col min="4355" max="4355" width="11.5703125" style="23" bestFit="1" customWidth="1"/>
    <col min="4356" max="4356" width="12.28515625" style="23" bestFit="1" customWidth="1"/>
    <col min="4357" max="4357" width="10.5703125" style="23" bestFit="1" customWidth="1"/>
    <col min="4358" max="4359" width="9.140625" style="23"/>
    <col min="4360" max="4360" width="15.85546875" style="23" customWidth="1"/>
    <col min="4361" max="4608" width="9.140625" style="23"/>
    <col min="4609" max="4609" width="32.140625" style="23" bestFit="1" customWidth="1"/>
    <col min="4610" max="4610" width="21.42578125" style="23" bestFit="1" customWidth="1"/>
    <col min="4611" max="4611" width="11.5703125" style="23" bestFit="1" customWidth="1"/>
    <col min="4612" max="4612" width="12.28515625" style="23" bestFit="1" customWidth="1"/>
    <col min="4613" max="4613" width="10.5703125" style="23" bestFit="1" customWidth="1"/>
    <col min="4614" max="4615" width="9.140625" style="23"/>
    <col min="4616" max="4616" width="15.85546875" style="23" customWidth="1"/>
    <col min="4617" max="4864" width="9.140625" style="23"/>
    <col min="4865" max="4865" width="32.140625" style="23" bestFit="1" customWidth="1"/>
    <col min="4866" max="4866" width="21.42578125" style="23" bestFit="1" customWidth="1"/>
    <col min="4867" max="4867" width="11.5703125" style="23" bestFit="1" customWidth="1"/>
    <col min="4868" max="4868" width="12.28515625" style="23" bestFit="1" customWidth="1"/>
    <col min="4869" max="4869" width="10.5703125" style="23" bestFit="1" customWidth="1"/>
    <col min="4870" max="4871" width="9.140625" style="23"/>
    <col min="4872" max="4872" width="15.85546875" style="23" customWidth="1"/>
    <col min="4873" max="5120" width="9.140625" style="23"/>
    <col min="5121" max="5121" width="32.140625" style="23" bestFit="1" customWidth="1"/>
    <col min="5122" max="5122" width="21.42578125" style="23" bestFit="1" customWidth="1"/>
    <col min="5123" max="5123" width="11.5703125" style="23" bestFit="1" customWidth="1"/>
    <col min="5124" max="5124" width="12.28515625" style="23" bestFit="1" customWidth="1"/>
    <col min="5125" max="5125" width="10.5703125" style="23" bestFit="1" customWidth="1"/>
    <col min="5126" max="5127" width="9.140625" style="23"/>
    <col min="5128" max="5128" width="15.85546875" style="23" customWidth="1"/>
    <col min="5129" max="5376" width="9.140625" style="23"/>
    <col min="5377" max="5377" width="32.140625" style="23" bestFit="1" customWidth="1"/>
    <col min="5378" max="5378" width="21.42578125" style="23" bestFit="1" customWidth="1"/>
    <col min="5379" max="5379" width="11.5703125" style="23" bestFit="1" customWidth="1"/>
    <col min="5380" max="5380" width="12.28515625" style="23" bestFit="1" customWidth="1"/>
    <col min="5381" max="5381" width="10.5703125" style="23" bestFit="1" customWidth="1"/>
    <col min="5382" max="5383" width="9.140625" style="23"/>
    <col min="5384" max="5384" width="15.85546875" style="23" customWidth="1"/>
    <col min="5385" max="5632" width="9.140625" style="23"/>
    <col min="5633" max="5633" width="32.140625" style="23" bestFit="1" customWidth="1"/>
    <col min="5634" max="5634" width="21.42578125" style="23" bestFit="1" customWidth="1"/>
    <col min="5635" max="5635" width="11.5703125" style="23" bestFit="1" customWidth="1"/>
    <col min="5636" max="5636" width="12.28515625" style="23" bestFit="1" customWidth="1"/>
    <col min="5637" max="5637" width="10.5703125" style="23" bestFit="1" customWidth="1"/>
    <col min="5638" max="5639" width="9.140625" style="23"/>
    <col min="5640" max="5640" width="15.85546875" style="23" customWidth="1"/>
    <col min="5641" max="5888" width="9.140625" style="23"/>
    <col min="5889" max="5889" width="32.140625" style="23" bestFit="1" customWidth="1"/>
    <col min="5890" max="5890" width="21.42578125" style="23" bestFit="1" customWidth="1"/>
    <col min="5891" max="5891" width="11.5703125" style="23" bestFit="1" customWidth="1"/>
    <col min="5892" max="5892" width="12.28515625" style="23" bestFit="1" customWidth="1"/>
    <col min="5893" max="5893" width="10.5703125" style="23" bestFit="1" customWidth="1"/>
    <col min="5894" max="5895" width="9.140625" style="23"/>
    <col min="5896" max="5896" width="15.85546875" style="23" customWidth="1"/>
    <col min="5897" max="6144" width="9.140625" style="23"/>
    <col min="6145" max="6145" width="32.140625" style="23" bestFit="1" customWidth="1"/>
    <col min="6146" max="6146" width="21.42578125" style="23" bestFit="1" customWidth="1"/>
    <col min="6147" max="6147" width="11.5703125" style="23" bestFit="1" customWidth="1"/>
    <col min="6148" max="6148" width="12.28515625" style="23" bestFit="1" customWidth="1"/>
    <col min="6149" max="6149" width="10.5703125" style="23" bestFit="1" customWidth="1"/>
    <col min="6150" max="6151" width="9.140625" style="23"/>
    <col min="6152" max="6152" width="15.85546875" style="23" customWidth="1"/>
    <col min="6153" max="6400" width="9.140625" style="23"/>
    <col min="6401" max="6401" width="32.140625" style="23" bestFit="1" customWidth="1"/>
    <col min="6402" max="6402" width="21.42578125" style="23" bestFit="1" customWidth="1"/>
    <col min="6403" max="6403" width="11.5703125" style="23" bestFit="1" customWidth="1"/>
    <col min="6404" max="6404" width="12.28515625" style="23" bestFit="1" customWidth="1"/>
    <col min="6405" max="6405" width="10.5703125" style="23" bestFit="1" customWidth="1"/>
    <col min="6406" max="6407" width="9.140625" style="23"/>
    <col min="6408" max="6408" width="15.85546875" style="23" customWidth="1"/>
    <col min="6409" max="6656" width="9.140625" style="23"/>
    <col min="6657" max="6657" width="32.140625" style="23" bestFit="1" customWidth="1"/>
    <col min="6658" max="6658" width="21.42578125" style="23" bestFit="1" customWidth="1"/>
    <col min="6659" max="6659" width="11.5703125" style="23" bestFit="1" customWidth="1"/>
    <col min="6660" max="6660" width="12.28515625" style="23" bestFit="1" customWidth="1"/>
    <col min="6661" max="6661" width="10.5703125" style="23" bestFit="1" customWidth="1"/>
    <col min="6662" max="6663" width="9.140625" style="23"/>
    <col min="6664" max="6664" width="15.85546875" style="23" customWidth="1"/>
    <col min="6665" max="6912" width="9.140625" style="23"/>
    <col min="6913" max="6913" width="32.140625" style="23" bestFit="1" customWidth="1"/>
    <col min="6914" max="6914" width="21.42578125" style="23" bestFit="1" customWidth="1"/>
    <col min="6915" max="6915" width="11.5703125" style="23" bestFit="1" customWidth="1"/>
    <col min="6916" max="6916" width="12.28515625" style="23" bestFit="1" customWidth="1"/>
    <col min="6917" max="6917" width="10.5703125" style="23" bestFit="1" customWidth="1"/>
    <col min="6918" max="6919" width="9.140625" style="23"/>
    <col min="6920" max="6920" width="15.85546875" style="23" customWidth="1"/>
    <col min="6921" max="7168" width="9.140625" style="23"/>
    <col min="7169" max="7169" width="32.140625" style="23" bestFit="1" customWidth="1"/>
    <col min="7170" max="7170" width="21.42578125" style="23" bestFit="1" customWidth="1"/>
    <col min="7171" max="7171" width="11.5703125" style="23" bestFit="1" customWidth="1"/>
    <col min="7172" max="7172" width="12.28515625" style="23" bestFit="1" customWidth="1"/>
    <col min="7173" max="7173" width="10.5703125" style="23" bestFit="1" customWidth="1"/>
    <col min="7174" max="7175" width="9.140625" style="23"/>
    <col min="7176" max="7176" width="15.85546875" style="23" customWidth="1"/>
    <col min="7177" max="7424" width="9.140625" style="23"/>
    <col min="7425" max="7425" width="32.140625" style="23" bestFit="1" customWidth="1"/>
    <col min="7426" max="7426" width="21.42578125" style="23" bestFit="1" customWidth="1"/>
    <col min="7427" max="7427" width="11.5703125" style="23" bestFit="1" customWidth="1"/>
    <col min="7428" max="7428" width="12.28515625" style="23" bestFit="1" customWidth="1"/>
    <col min="7429" max="7429" width="10.5703125" style="23" bestFit="1" customWidth="1"/>
    <col min="7430" max="7431" width="9.140625" style="23"/>
    <col min="7432" max="7432" width="15.85546875" style="23" customWidth="1"/>
    <col min="7433" max="7680" width="9.140625" style="23"/>
    <col min="7681" max="7681" width="32.140625" style="23" bestFit="1" customWidth="1"/>
    <col min="7682" max="7682" width="21.42578125" style="23" bestFit="1" customWidth="1"/>
    <col min="7683" max="7683" width="11.5703125" style="23" bestFit="1" customWidth="1"/>
    <col min="7684" max="7684" width="12.28515625" style="23" bestFit="1" customWidth="1"/>
    <col min="7685" max="7685" width="10.5703125" style="23" bestFit="1" customWidth="1"/>
    <col min="7686" max="7687" width="9.140625" style="23"/>
    <col min="7688" max="7688" width="15.85546875" style="23" customWidth="1"/>
    <col min="7689" max="7936" width="9.140625" style="23"/>
    <col min="7937" max="7937" width="32.140625" style="23" bestFit="1" customWidth="1"/>
    <col min="7938" max="7938" width="21.42578125" style="23" bestFit="1" customWidth="1"/>
    <col min="7939" max="7939" width="11.5703125" style="23" bestFit="1" customWidth="1"/>
    <col min="7940" max="7940" width="12.28515625" style="23" bestFit="1" customWidth="1"/>
    <col min="7941" max="7941" width="10.5703125" style="23" bestFit="1" customWidth="1"/>
    <col min="7942" max="7943" width="9.140625" style="23"/>
    <col min="7944" max="7944" width="15.85546875" style="23" customWidth="1"/>
    <col min="7945" max="8192" width="9.140625" style="23"/>
    <col min="8193" max="8193" width="32.140625" style="23" bestFit="1" customWidth="1"/>
    <col min="8194" max="8194" width="21.42578125" style="23" bestFit="1" customWidth="1"/>
    <col min="8195" max="8195" width="11.5703125" style="23" bestFit="1" customWidth="1"/>
    <col min="8196" max="8196" width="12.28515625" style="23" bestFit="1" customWidth="1"/>
    <col min="8197" max="8197" width="10.5703125" style="23" bestFit="1" customWidth="1"/>
    <col min="8198" max="8199" width="9.140625" style="23"/>
    <col min="8200" max="8200" width="15.85546875" style="23" customWidth="1"/>
    <col min="8201" max="8448" width="9.140625" style="23"/>
    <col min="8449" max="8449" width="32.140625" style="23" bestFit="1" customWidth="1"/>
    <col min="8450" max="8450" width="21.42578125" style="23" bestFit="1" customWidth="1"/>
    <col min="8451" max="8451" width="11.5703125" style="23" bestFit="1" customWidth="1"/>
    <col min="8452" max="8452" width="12.28515625" style="23" bestFit="1" customWidth="1"/>
    <col min="8453" max="8453" width="10.5703125" style="23" bestFit="1" customWidth="1"/>
    <col min="8454" max="8455" width="9.140625" style="23"/>
    <col min="8456" max="8456" width="15.85546875" style="23" customWidth="1"/>
    <col min="8457" max="8704" width="9.140625" style="23"/>
    <col min="8705" max="8705" width="32.140625" style="23" bestFit="1" customWidth="1"/>
    <col min="8706" max="8706" width="21.42578125" style="23" bestFit="1" customWidth="1"/>
    <col min="8707" max="8707" width="11.5703125" style="23" bestFit="1" customWidth="1"/>
    <col min="8708" max="8708" width="12.28515625" style="23" bestFit="1" customWidth="1"/>
    <col min="8709" max="8709" width="10.5703125" style="23" bestFit="1" customWidth="1"/>
    <col min="8710" max="8711" width="9.140625" style="23"/>
    <col min="8712" max="8712" width="15.85546875" style="23" customWidth="1"/>
    <col min="8713" max="8960" width="9.140625" style="23"/>
    <col min="8961" max="8961" width="32.140625" style="23" bestFit="1" customWidth="1"/>
    <col min="8962" max="8962" width="21.42578125" style="23" bestFit="1" customWidth="1"/>
    <col min="8963" max="8963" width="11.5703125" style="23" bestFit="1" customWidth="1"/>
    <col min="8964" max="8964" width="12.28515625" style="23" bestFit="1" customWidth="1"/>
    <col min="8965" max="8965" width="10.5703125" style="23" bestFit="1" customWidth="1"/>
    <col min="8966" max="8967" width="9.140625" style="23"/>
    <col min="8968" max="8968" width="15.85546875" style="23" customWidth="1"/>
    <col min="8969" max="9216" width="9.140625" style="23"/>
    <col min="9217" max="9217" width="32.140625" style="23" bestFit="1" customWidth="1"/>
    <col min="9218" max="9218" width="21.42578125" style="23" bestFit="1" customWidth="1"/>
    <col min="9219" max="9219" width="11.5703125" style="23" bestFit="1" customWidth="1"/>
    <col min="9220" max="9220" width="12.28515625" style="23" bestFit="1" customWidth="1"/>
    <col min="9221" max="9221" width="10.5703125" style="23" bestFit="1" customWidth="1"/>
    <col min="9222" max="9223" width="9.140625" style="23"/>
    <col min="9224" max="9224" width="15.85546875" style="23" customWidth="1"/>
    <col min="9225" max="9472" width="9.140625" style="23"/>
    <col min="9473" max="9473" width="32.140625" style="23" bestFit="1" customWidth="1"/>
    <col min="9474" max="9474" width="21.42578125" style="23" bestFit="1" customWidth="1"/>
    <col min="9475" max="9475" width="11.5703125" style="23" bestFit="1" customWidth="1"/>
    <col min="9476" max="9476" width="12.28515625" style="23" bestFit="1" customWidth="1"/>
    <col min="9477" max="9477" width="10.5703125" style="23" bestFit="1" customWidth="1"/>
    <col min="9478" max="9479" width="9.140625" style="23"/>
    <col min="9480" max="9480" width="15.85546875" style="23" customWidth="1"/>
    <col min="9481" max="9728" width="9.140625" style="23"/>
    <col min="9729" max="9729" width="32.140625" style="23" bestFit="1" customWidth="1"/>
    <col min="9730" max="9730" width="21.42578125" style="23" bestFit="1" customWidth="1"/>
    <col min="9731" max="9731" width="11.5703125" style="23" bestFit="1" customWidth="1"/>
    <col min="9732" max="9732" width="12.28515625" style="23" bestFit="1" customWidth="1"/>
    <col min="9733" max="9733" width="10.5703125" style="23" bestFit="1" customWidth="1"/>
    <col min="9734" max="9735" width="9.140625" style="23"/>
    <col min="9736" max="9736" width="15.85546875" style="23" customWidth="1"/>
    <col min="9737" max="9984" width="9.140625" style="23"/>
    <col min="9985" max="9985" width="32.140625" style="23" bestFit="1" customWidth="1"/>
    <col min="9986" max="9986" width="21.42578125" style="23" bestFit="1" customWidth="1"/>
    <col min="9987" max="9987" width="11.5703125" style="23" bestFit="1" customWidth="1"/>
    <col min="9988" max="9988" width="12.28515625" style="23" bestFit="1" customWidth="1"/>
    <col min="9989" max="9989" width="10.5703125" style="23" bestFit="1" customWidth="1"/>
    <col min="9990" max="9991" width="9.140625" style="23"/>
    <col min="9992" max="9992" width="15.85546875" style="23" customWidth="1"/>
    <col min="9993" max="10240" width="9.140625" style="23"/>
    <col min="10241" max="10241" width="32.140625" style="23" bestFit="1" customWidth="1"/>
    <col min="10242" max="10242" width="21.42578125" style="23" bestFit="1" customWidth="1"/>
    <col min="10243" max="10243" width="11.5703125" style="23" bestFit="1" customWidth="1"/>
    <col min="10244" max="10244" width="12.28515625" style="23" bestFit="1" customWidth="1"/>
    <col min="10245" max="10245" width="10.5703125" style="23" bestFit="1" customWidth="1"/>
    <col min="10246" max="10247" width="9.140625" style="23"/>
    <col min="10248" max="10248" width="15.85546875" style="23" customWidth="1"/>
    <col min="10249" max="10496" width="9.140625" style="23"/>
    <col min="10497" max="10497" width="32.140625" style="23" bestFit="1" customWidth="1"/>
    <col min="10498" max="10498" width="21.42578125" style="23" bestFit="1" customWidth="1"/>
    <col min="10499" max="10499" width="11.5703125" style="23" bestFit="1" customWidth="1"/>
    <col min="10500" max="10500" width="12.28515625" style="23" bestFit="1" customWidth="1"/>
    <col min="10501" max="10501" width="10.5703125" style="23" bestFit="1" customWidth="1"/>
    <col min="10502" max="10503" width="9.140625" style="23"/>
    <col min="10504" max="10504" width="15.85546875" style="23" customWidth="1"/>
    <col min="10505" max="10752" width="9.140625" style="23"/>
    <col min="10753" max="10753" width="32.140625" style="23" bestFit="1" customWidth="1"/>
    <col min="10754" max="10754" width="21.42578125" style="23" bestFit="1" customWidth="1"/>
    <col min="10755" max="10755" width="11.5703125" style="23" bestFit="1" customWidth="1"/>
    <col min="10756" max="10756" width="12.28515625" style="23" bestFit="1" customWidth="1"/>
    <col min="10757" max="10757" width="10.5703125" style="23" bestFit="1" customWidth="1"/>
    <col min="10758" max="10759" width="9.140625" style="23"/>
    <col min="10760" max="10760" width="15.85546875" style="23" customWidth="1"/>
    <col min="10761" max="11008" width="9.140625" style="23"/>
    <col min="11009" max="11009" width="32.140625" style="23" bestFit="1" customWidth="1"/>
    <col min="11010" max="11010" width="21.42578125" style="23" bestFit="1" customWidth="1"/>
    <col min="11011" max="11011" width="11.5703125" style="23" bestFit="1" customWidth="1"/>
    <col min="11012" max="11012" width="12.28515625" style="23" bestFit="1" customWidth="1"/>
    <col min="11013" max="11013" width="10.5703125" style="23" bestFit="1" customWidth="1"/>
    <col min="11014" max="11015" width="9.140625" style="23"/>
    <col min="11016" max="11016" width="15.85546875" style="23" customWidth="1"/>
    <col min="11017" max="11264" width="9.140625" style="23"/>
    <col min="11265" max="11265" width="32.140625" style="23" bestFit="1" customWidth="1"/>
    <col min="11266" max="11266" width="21.42578125" style="23" bestFit="1" customWidth="1"/>
    <col min="11267" max="11267" width="11.5703125" style="23" bestFit="1" customWidth="1"/>
    <col min="11268" max="11268" width="12.28515625" style="23" bestFit="1" customWidth="1"/>
    <col min="11269" max="11269" width="10.5703125" style="23" bestFit="1" customWidth="1"/>
    <col min="11270" max="11271" width="9.140625" style="23"/>
    <col min="11272" max="11272" width="15.85546875" style="23" customWidth="1"/>
    <col min="11273" max="11520" width="9.140625" style="23"/>
    <col min="11521" max="11521" width="32.140625" style="23" bestFit="1" customWidth="1"/>
    <col min="11522" max="11522" width="21.42578125" style="23" bestFit="1" customWidth="1"/>
    <col min="11523" max="11523" width="11.5703125" style="23" bestFit="1" customWidth="1"/>
    <col min="11524" max="11524" width="12.28515625" style="23" bestFit="1" customWidth="1"/>
    <col min="11525" max="11525" width="10.5703125" style="23" bestFit="1" customWidth="1"/>
    <col min="11526" max="11527" width="9.140625" style="23"/>
    <col min="11528" max="11528" width="15.85546875" style="23" customWidth="1"/>
    <col min="11529" max="11776" width="9.140625" style="23"/>
    <col min="11777" max="11777" width="32.140625" style="23" bestFit="1" customWidth="1"/>
    <col min="11778" max="11778" width="21.42578125" style="23" bestFit="1" customWidth="1"/>
    <col min="11779" max="11779" width="11.5703125" style="23" bestFit="1" customWidth="1"/>
    <col min="11780" max="11780" width="12.28515625" style="23" bestFit="1" customWidth="1"/>
    <col min="11781" max="11781" width="10.5703125" style="23" bestFit="1" customWidth="1"/>
    <col min="11782" max="11783" width="9.140625" style="23"/>
    <col min="11784" max="11784" width="15.85546875" style="23" customWidth="1"/>
    <col min="11785" max="12032" width="9.140625" style="23"/>
    <col min="12033" max="12033" width="32.140625" style="23" bestFit="1" customWidth="1"/>
    <col min="12034" max="12034" width="21.42578125" style="23" bestFit="1" customWidth="1"/>
    <col min="12035" max="12035" width="11.5703125" style="23" bestFit="1" customWidth="1"/>
    <col min="12036" max="12036" width="12.28515625" style="23" bestFit="1" customWidth="1"/>
    <col min="12037" max="12037" width="10.5703125" style="23" bestFit="1" customWidth="1"/>
    <col min="12038" max="12039" width="9.140625" style="23"/>
    <col min="12040" max="12040" width="15.85546875" style="23" customWidth="1"/>
    <col min="12041" max="12288" width="9.140625" style="23"/>
    <col min="12289" max="12289" width="32.140625" style="23" bestFit="1" customWidth="1"/>
    <col min="12290" max="12290" width="21.42578125" style="23" bestFit="1" customWidth="1"/>
    <col min="12291" max="12291" width="11.5703125" style="23" bestFit="1" customWidth="1"/>
    <col min="12292" max="12292" width="12.28515625" style="23" bestFit="1" customWidth="1"/>
    <col min="12293" max="12293" width="10.5703125" style="23" bestFit="1" customWidth="1"/>
    <col min="12294" max="12295" width="9.140625" style="23"/>
    <col min="12296" max="12296" width="15.85546875" style="23" customWidth="1"/>
    <col min="12297" max="12544" width="9.140625" style="23"/>
    <col min="12545" max="12545" width="32.140625" style="23" bestFit="1" customWidth="1"/>
    <col min="12546" max="12546" width="21.42578125" style="23" bestFit="1" customWidth="1"/>
    <col min="12547" max="12547" width="11.5703125" style="23" bestFit="1" customWidth="1"/>
    <col min="12548" max="12548" width="12.28515625" style="23" bestFit="1" customWidth="1"/>
    <col min="12549" max="12549" width="10.5703125" style="23" bestFit="1" customWidth="1"/>
    <col min="12550" max="12551" width="9.140625" style="23"/>
    <col min="12552" max="12552" width="15.85546875" style="23" customWidth="1"/>
    <col min="12553" max="12800" width="9.140625" style="23"/>
    <col min="12801" max="12801" width="32.140625" style="23" bestFit="1" customWidth="1"/>
    <col min="12802" max="12802" width="21.42578125" style="23" bestFit="1" customWidth="1"/>
    <col min="12803" max="12803" width="11.5703125" style="23" bestFit="1" customWidth="1"/>
    <col min="12804" max="12804" width="12.28515625" style="23" bestFit="1" customWidth="1"/>
    <col min="12805" max="12805" width="10.5703125" style="23" bestFit="1" customWidth="1"/>
    <col min="12806" max="12807" width="9.140625" style="23"/>
    <col min="12808" max="12808" width="15.85546875" style="23" customWidth="1"/>
    <col min="12809" max="13056" width="9.140625" style="23"/>
    <col min="13057" max="13057" width="32.140625" style="23" bestFit="1" customWidth="1"/>
    <col min="13058" max="13058" width="21.42578125" style="23" bestFit="1" customWidth="1"/>
    <col min="13059" max="13059" width="11.5703125" style="23" bestFit="1" customWidth="1"/>
    <col min="13060" max="13060" width="12.28515625" style="23" bestFit="1" customWidth="1"/>
    <col min="13061" max="13061" width="10.5703125" style="23" bestFit="1" customWidth="1"/>
    <col min="13062" max="13063" width="9.140625" style="23"/>
    <col min="13064" max="13064" width="15.85546875" style="23" customWidth="1"/>
    <col min="13065" max="13312" width="9.140625" style="23"/>
    <col min="13313" max="13313" width="32.140625" style="23" bestFit="1" customWidth="1"/>
    <col min="13314" max="13314" width="21.42578125" style="23" bestFit="1" customWidth="1"/>
    <col min="13315" max="13315" width="11.5703125" style="23" bestFit="1" customWidth="1"/>
    <col min="13316" max="13316" width="12.28515625" style="23" bestFit="1" customWidth="1"/>
    <col min="13317" max="13317" width="10.5703125" style="23" bestFit="1" customWidth="1"/>
    <col min="13318" max="13319" width="9.140625" style="23"/>
    <col min="13320" max="13320" width="15.85546875" style="23" customWidth="1"/>
    <col min="13321" max="13568" width="9.140625" style="23"/>
    <col min="13569" max="13569" width="32.140625" style="23" bestFit="1" customWidth="1"/>
    <col min="13570" max="13570" width="21.42578125" style="23" bestFit="1" customWidth="1"/>
    <col min="13571" max="13571" width="11.5703125" style="23" bestFit="1" customWidth="1"/>
    <col min="13572" max="13572" width="12.28515625" style="23" bestFit="1" customWidth="1"/>
    <col min="13573" max="13573" width="10.5703125" style="23" bestFit="1" customWidth="1"/>
    <col min="13574" max="13575" width="9.140625" style="23"/>
    <col min="13576" max="13576" width="15.85546875" style="23" customWidth="1"/>
    <col min="13577" max="13824" width="9.140625" style="23"/>
    <col min="13825" max="13825" width="32.140625" style="23" bestFit="1" customWidth="1"/>
    <col min="13826" max="13826" width="21.42578125" style="23" bestFit="1" customWidth="1"/>
    <col min="13827" max="13827" width="11.5703125" style="23" bestFit="1" customWidth="1"/>
    <col min="13828" max="13828" width="12.28515625" style="23" bestFit="1" customWidth="1"/>
    <col min="13829" max="13829" width="10.5703125" style="23" bestFit="1" customWidth="1"/>
    <col min="13830" max="13831" width="9.140625" style="23"/>
    <col min="13832" max="13832" width="15.85546875" style="23" customWidth="1"/>
    <col min="13833" max="14080" width="9.140625" style="23"/>
    <col min="14081" max="14081" width="32.140625" style="23" bestFit="1" customWidth="1"/>
    <col min="14082" max="14082" width="21.42578125" style="23" bestFit="1" customWidth="1"/>
    <col min="14083" max="14083" width="11.5703125" style="23" bestFit="1" customWidth="1"/>
    <col min="14084" max="14084" width="12.28515625" style="23" bestFit="1" customWidth="1"/>
    <col min="14085" max="14085" width="10.5703125" style="23" bestFit="1" customWidth="1"/>
    <col min="14086" max="14087" width="9.140625" style="23"/>
    <col min="14088" max="14088" width="15.85546875" style="23" customWidth="1"/>
    <col min="14089" max="14336" width="9.140625" style="23"/>
    <col min="14337" max="14337" width="32.140625" style="23" bestFit="1" customWidth="1"/>
    <col min="14338" max="14338" width="21.42578125" style="23" bestFit="1" customWidth="1"/>
    <col min="14339" max="14339" width="11.5703125" style="23" bestFit="1" customWidth="1"/>
    <col min="14340" max="14340" width="12.28515625" style="23" bestFit="1" customWidth="1"/>
    <col min="14341" max="14341" width="10.5703125" style="23" bestFit="1" customWidth="1"/>
    <col min="14342" max="14343" width="9.140625" style="23"/>
    <col min="14344" max="14344" width="15.85546875" style="23" customWidth="1"/>
    <col min="14345" max="14592" width="9.140625" style="23"/>
    <col min="14593" max="14593" width="32.140625" style="23" bestFit="1" customWidth="1"/>
    <col min="14594" max="14594" width="21.42578125" style="23" bestFit="1" customWidth="1"/>
    <col min="14595" max="14595" width="11.5703125" style="23" bestFit="1" customWidth="1"/>
    <col min="14596" max="14596" width="12.28515625" style="23" bestFit="1" customWidth="1"/>
    <col min="14597" max="14597" width="10.5703125" style="23" bestFit="1" customWidth="1"/>
    <col min="14598" max="14599" width="9.140625" style="23"/>
    <col min="14600" max="14600" width="15.85546875" style="23" customWidth="1"/>
    <col min="14601" max="14848" width="9.140625" style="23"/>
    <col min="14849" max="14849" width="32.140625" style="23" bestFit="1" customWidth="1"/>
    <col min="14850" max="14850" width="21.42578125" style="23" bestFit="1" customWidth="1"/>
    <col min="14851" max="14851" width="11.5703125" style="23" bestFit="1" customWidth="1"/>
    <col min="14852" max="14852" width="12.28515625" style="23" bestFit="1" customWidth="1"/>
    <col min="14853" max="14853" width="10.5703125" style="23" bestFit="1" customWidth="1"/>
    <col min="14854" max="14855" width="9.140625" style="23"/>
    <col min="14856" max="14856" width="15.85546875" style="23" customWidth="1"/>
    <col min="14857" max="15104" width="9.140625" style="23"/>
    <col min="15105" max="15105" width="32.140625" style="23" bestFit="1" customWidth="1"/>
    <col min="15106" max="15106" width="21.42578125" style="23" bestFit="1" customWidth="1"/>
    <col min="15107" max="15107" width="11.5703125" style="23" bestFit="1" customWidth="1"/>
    <col min="15108" max="15108" width="12.28515625" style="23" bestFit="1" customWidth="1"/>
    <col min="15109" max="15109" width="10.5703125" style="23" bestFit="1" customWidth="1"/>
    <col min="15110" max="15111" width="9.140625" style="23"/>
    <col min="15112" max="15112" width="15.85546875" style="23" customWidth="1"/>
    <col min="15113" max="15360" width="9.140625" style="23"/>
    <col min="15361" max="15361" width="32.140625" style="23" bestFit="1" customWidth="1"/>
    <col min="15362" max="15362" width="21.42578125" style="23" bestFit="1" customWidth="1"/>
    <col min="15363" max="15363" width="11.5703125" style="23" bestFit="1" customWidth="1"/>
    <col min="15364" max="15364" width="12.28515625" style="23" bestFit="1" customWidth="1"/>
    <col min="15365" max="15365" width="10.5703125" style="23" bestFit="1" customWidth="1"/>
    <col min="15366" max="15367" width="9.140625" style="23"/>
    <col min="15368" max="15368" width="15.85546875" style="23" customWidth="1"/>
    <col min="15369" max="15616" width="9.140625" style="23"/>
    <col min="15617" max="15617" width="32.140625" style="23" bestFit="1" customWidth="1"/>
    <col min="15618" max="15618" width="21.42578125" style="23" bestFit="1" customWidth="1"/>
    <col min="15619" max="15619" width="11.5703125" style="23" bestFit="1" customWidth="1"/>
    <col min="15620" max="15620" width="12.28515625" style="23" bestFit="1" customWidth="1"/>
    <col min="15621" max="15621" width="10.5703125" style="23" bestFit="1" customWidth="1"/>
    <col min="15622" max="15623" width="9.140625" style="23"/>
    <col min="15624" max="15624" width="15.85546875" style="23" customWidth="1"/>
    <col min="15625" max="15872" width="9.140625" style="23"/>
    <col min="15873" max="15873" width="32.140625" style="23" bestFit="1" customWidth="1"/>
    <col min="15874" max="15874" width="21.42578125" style="23" bestFit="1" customWidth="1"/>
    <col min="15875" max="15875" width="11.5703125" style="23" bestFit="1" customWidth="1"/>
    <col min="15876" max="15876" width="12.28515625" style="23" bestFit="1" customWidth="1"/>
    <col min="15877" max="15877" width="10.5703125" style="23" bestFit="1" customWidth="1"/>
    <col min="15878" max="15879" width="9.140625" style="23"/>
    <col min="15880" max="15880" width="15.85546875" style="23" customWidth="1"/>
    <col min="15881" max="16128" width="9.140625" style="23"/>
    <col min="16129" max="16129" width="32.140625" style="23" bestFit="1" customWidth="1"/>
    <col min="16130" max="16130" width="21.42578125" style="23" bestFit="1" customWidth="1"/>
    <col min="16131" max="16131" width="11.5703125" style="23" bestFit="1" customWidth="1"/>
    <col min="16132" max="16132" width="12.28515625" style="23" bestFit="1" customWidth="1"/>
    <col min="16133" max="16133" width="10.5703125" style="23" bestFit="1" customWidth="1"/>
    <col min="16134" max="16135" width="9.140625" style="23"/>
    <col min="16136" max="16136" width="15.85546875" style="23" customWidth="1"/>
    <col min="16137" max="16384" width="9.140625" style="23"/>
  </cols>
  <sheetData>
    <row r="3" spans="1:7" s="38" customFormat="1" x14ac:dyDescent="0.25">
      <c r="A3" s="47" t="s">
        <v>30</v>
      </c>
      <c r="B3" s="48"/>
      <c r="C3" s="48"/>
      <c r="D3" s="48"/>
      <c r="E3" s="48"/>
      <c r="F3" s="48"/>
      <c r="G3" s="48"/>
    </row>
    <row r="4" spans="1:7" s="38" customFormat="1" x14ac:dyDescent="0.25">
      <c r="A4" s="49" t="s">
        <v>111</v>
      </c>
      <c r="B4" s="36"/>
    </row>
    <row r="5" spans="1:7" s="38" customFormat="1" x14ac:dyDescent="0.25">
      <c r="A5" s="49" t="s">
        <v>114</v>
      </c>
      <c r="B5" s="36"/>
    </row>
    <row r="6" spans="1:7" s="38" customFormat="1" x14ac:dyDescent="0.25">
      <c r="A6" s="49" t="s">
        <v>112</v>
      </c>
      <c r="B6" s="36"/>
    </row>
    <row r="7" spans="1:7" s="38" customFormat="1" x14ac:dyDescent="0.25">
      <c r="A7" s="49" t="s">
        <v>113</v>
      </c>
      <c r="B7" s="36"/>
    </row>
    <row r="8" spans="1:7" s="38" customFormat="1" x14ac:dyDescent="0.25">
      <c r="A8" s="49" t="s">
        <v>51</v>
      </c>
      <c r="B8" s="36" t="s">
        <v>32</v>
      </c>
    </row>
    <row r="9" spans="1:7" s="38" customFormat="1" x14ac:dyDescent="0.25">
      <c r="A9" s="47"/>
    </row>
    <row r="10" spans="1:7" s="38" customFormat="1" x14ac:dyDescent="0.25">
      <c r="A10" s="96" t="s">
        <v>108</v>
      </c>
      <c r="B10" s="96"/>
    </row>
    <row r="11" spans="1:7" s="38" customFormat="1" x14ac:dyDescent="0.25">
      <c r="A11" s="39"/>
      <c r="B11" s="40" t="s">
        <v>19</v>
      </c>
      <c r="C11" s="40" t="s">
        <v>20</v>
      </c>
      <c r="D11" s="40" t="s">
        <v>64</v>
      </c>
    </row>
    <row r="12" spans="1:7" s="38" customFormat="1" x14ac:dyDescent="0.25">
      <c r="A12" s="43">
        <v>1</v>
      </c>
      <c r="B12" s="44" t="s">
        <v>4</v>
      </c>
      <c r="C12" s="92">
        <v>2812.5</v>
      </c>
      <c r="D12" s="61">
        <v>75</v>
      </c>
    </row>
    <row r="13" spans="1:7" s="38" customFormat="1" x14ac:dyDescent="0.25">
      <c r="A13" s="43">
        <v>2</v>
      </c>
      <c r="B13" s="44" t="s">
        <v>21</v>
      </c>
      <c r="C13" s="92">
        <v>937.5</v>
      </c>
      <c r="D13" s="61">
        <v>25</v>
      </c>
    </row>
    <row r="14" spans="1:7" s="38" customFormat="1" x14ac:dyDescent="0.25">
      <c r="A14" s="43">
        <v>3</v>
      </c>
      <c r="B14" s="44" t="s">
        <v>23</v>
      </c>
      <c r="C14" s="60">
        <f>ROUND($C$30*D14/100,2)</f>
        <v>0</v>
      </c>
      <c r="D14" s="61"/>
    </row>
    <row r="15" spans="1:7" s="38" customFormat="1" x14ac:dyDescent="0.25">
      <c r="A15" s="43">
        <v>4</v>
      </c>
      <c r="B15" s="44" t="s">
        <v>22</v>
      </c>
      <c r="C15" s="60">
        <f>ROUND($C$30*D15/100,2)</f>
        <v>0</v>
      </c>
      <c r="D15" s="61"/>
    </row>
    <row r="16" spans="1:7" s="38" customFormat="1" x14ac:dyDescent="0.25">
      <c r="A16" s="43">
        <v>5</v>
      </c>
      <c r="B16" s="44" t="s">
        <v>52</v>
      </c>
      <c r="C16" s="60">
        <f>ROUND($C$30*D16/100,2)</f>
        <v>0</v>
      </c>
      <c r="D16" s="61"/>
    </row>
    <row r="17" spans="1:5" s="38" customFormat="1" x14ac:dyDescent="0.25">
      <c r="A17" s="97" t="s">
        <v>65</v>
      </c>
      <c r="B17" s="98"/>
      <c r="C17" s="50">
        <f>SUM(C12:C16)</f>
        <v>3750</v>
      </c>
      <c r="D17" s="50">
        <f>SUM(D12:D16)</f>
        <v>100</v>
      </c>
    </row>
    <row r="18" spans="1:5" s="38" customFormat="1" x14ac:dyDescent="0.25">
      <c r="A18" s="47"/>
    </row>
    <row r="19" spans="1:5" s="38" customFormat="1" x14ac:dyDescent="0.25">
      <c r="A19" s="99" t="s">
        <v>107</v>
      </c>
      <c r="B19" s="99"/>
    </row>
    <row r="20" spans="1:5" s="38" customFormat="1" x14ac:dyDescent="0.25">
      <c r="A20" s="100" t="s">
        <v>34</v>
      </c>
      <c r="B20" s="103"/>
      <c r="C20" s="40" t="s">
        <v>24</v>
      </c>
      <c r="D20" s="51" t="s">
        <v>48</v>
      </c>
      <c r="E20" s="52"/>
    </row>
    <row r="21" spans="1:5" s="38" customFormat="1" x14ac:dyDescent="0.25">
      <c r="A21" s="44" t="s">
        <v>7</v>
      </c>
      <c r="B21" s="44"/>
      <c r="C21" s="60">
        <f>G36</f>
        <v>0</v>
      </c>
      <c r="D21" s="60">
        <f>IFERROR((ROUND(C21/$C$30*100,2)),0)</f>
        <v>0</v>
      </c>
      <c r="E21" s="53"/>
    </row>
    <row r="22" spans="1:5" s="38" customFormat="1" x14ac:dyDescent="0.25">
      <c r="A22" s="44" t="s">
        <v>9</v>
      </c>
      <c r="B22" s="44"/>
      <c r="C22" s="60">
        <v>0</v>
      </c>
      <c r="D22" s="60">
        <f>IFERROR((ROUND(C22/$C$30*100,2)),0)</f>
        <v>0</v>
      </c>
      <c r="E22" s="53"/>
    </row>
    <row r="23" spans="1:5" s="38" customFormat="1" x14ac:dyDescent="0.25">
      <c r="A23" s="44" t="s">
        <v>94</v>
      </c>
      <c r="B23" s="44"/>
      <c r="C23" s="60">
        <v>0</v>
      </c>
      <c r="D23" s="60">
        <f>IFERROR((ROUND(C23/$C$30*100,2)),0)</f>
        <v>0</v>
      </c>
      <c r="E23" s="53"/>
    </row>
    <row r="24" spans="1:5" s="38" customFormat="1" x14ac:dyDescent="0.25">
      <c r="A24" s="44" t="s">
        <v>93</v>
      </c>
      <c r="B24" s="44"/>
      <c r="C24" s="60">
        <f>G57</f>
        <v>0</v>
      </c>
      <c r="D24" s="60">
        <f t="shared" ref="D24" si="0">IFERROR((ROUND(C24/$C$30*100,2)),0)</f>
        <v>0</v>
      </c>
      <c r="E24" s="53"/>
    </row>
    <row r="25" spans="1:5" s="38" customFormat="1" x14ac:dyDescent="0.25">
      <c r="A25" s="44" t="s">
        <v>90</v>
      </c>
      <c r="B25" s="44"/>
      <c r="C25" s="60">
        <v>3750</v>
      </c>
      <c r="D25" s="60">
        <f t="shared" ref="D25:D30" si="1">IFERROR((ROUND(C25/$C$30*100,2)),0)</f>
        <v>100</v>
      </c>
      <c r="E25" s="53"/>
    </row>
    <row r="26" spans="1:5" s="38" customFormat="1" ht="15" customHeight="1" x14ac:dyDescent="0.25">
      <c r="A26" s="44" t="s">
        <v>92</v>
      </c>
      <c r="B26" s="44"/>
      <c r="C26" s="60">
        <f>G63</f>
        <v>0</v>
      </c>
      <c r="D26" s="60">
        <f t="shared" si="1"/>
        <v>0</v>
      </c>
      <c r="E26" s="53"/>
    </row>
    <row r="27" spans="1:5" s="38" customFormat="1" ht="15" customHeight="1" x14ac:dyDescent="0.25">
      <c r="A27" s="44" t="s">
        <v>96</v>
      </c>
      <c r="B27" s="44"/>
      <c r="C27" s="60">
        <f>G66</f>
        <v>0</v>
      </c>
      <c r="D27" s="60">
        <f t="shared" si="1"/>
        <v>0</v>
      </c>
      <c r="E27" s="53"/>
    </row>
    <row r="28" spans="1:5" s="38" customFormat="1" x14ac:dyDescent="0.25">
      <c r="A28" s="104" t="s">
        <v>35</v>
      </c>
      <c r="B28" s="105"/>
      <c r="C28" s="62">
        <f>SUM(C21:C26)</f>
        <v>3750</v>
      </c>
      <c r="D28" s="62">
        <f t="shared" si="1"/>
        <v>100</v>
      </c>
      <c r="E28" s="53"/>
    </row>
    <row r="29" spans="1:5" s="38" customFormat="1" x14ac:dyDescent="0.25">
      <c r="A29" s="104" t="s">
        <v>36</v>
      </c>
      <c r="B29" s="105"/>
      <c r="C29" s="62">
        <f>G70</f>
        <v>0</v>
      </c>
      <c r="D29" s="62">
        <f t="shared" si="1"/>
        <v>0</v>
      </c>
      <c r="E29" s="53"/>
    </row>
    <row r="30" spans="1:5" s="38" customFormat="1" x14ac:dyDescent="0.25">
      <c r="A30" s="100" t="s">
        <v>37</v>
      </c>
      <c r="B30" s="103"/>
      <c r="C30" s="63">
        <f>SUM(C28:C29)</f>
        <v>3750</v>
      </c>
      <c r="D30" s="63">
        <f t="shared" si="1"/>
        <v>100</v>
      </c>
      <c r="E30" s="54"/>
    </row>
    <row r="31" spans="1:5" s="38" customFormat="1" x14ac:dyDescent="0.25"/>
    <row r="32" spans="1:5" s="38" customFormat="1" ht="15.6" x14ac:dyDescent="0.3">
      <c r="A32" s="53"/>
      <c r="B32" s="76"/>
    </row>
    <row r="33" spans="1:7" s="38" customFormat="1" ht="16.149999999999999" x14ac:dyDescent="0.35">
      <c r="A33" s="55" t="s">
        <v>109</v>
      </c>
      <c r="B33" s="47"/>
    </row>
    <row r="34" spans="1:7" s="38" customFormat="1" x14ac:dyDescent="0.25">
      <c r="A34" s="40" t="s">
        <v>38</v>
      </c>
      <c r="B34" s="40" t="s">
        <v>3</v>
      </c>
      <c r="C34" s="40" t="s">
        <v>39</v>
      </c>
      <c r="D34" s="40" t="s">
        <v>40</v>
      </c>
      <c r="E34" s="40" t="s">
        <v>46</v>
      </c>
      <c r="F34" s="40" t="s">
        <v>47</v>
      </c>
      <c r="G34" s="51" t="s">
        <v>24</v>
      </c>
    </row>
    <row r="35" spans="1:7" s="38" customFormat="1" x14ac:dyDescent="0.25">
      <c r="A35" s="85" t="s">
        <v>41</v>
      </c>
      <c r="B35" s="86"/>
      <c r="C35" s="86"/>
      <c r="D35" s="86"/>
      <c r="E35" s="86"/>
      <c r="F35" s="86"/>
      <c r="G35" s="86"/>
    </row>
    <row r="36" spans="1:7" s="38" customFormat="1" x14ac:dyDescent="0.25">
      <c r="A36" s="40" t="s">
        <v>42</v>
      </c>
      <c r="B36" s="100" t="s">
        <v>7</v>
      </c>
      <c r="C36" s="101"/>
      <c r="D36" s="101"/>
      <c r="E36" s="101"/>
      <c r="F36" s="102"/>
      <c r="G36" s="65">
        <f>SUM(G37:G39)</f>
        <v>0</v>
      </c>
    </row>
    <row r="37" spans="1:7" s="29" customFormat="1" x14ac:dyDescent="0.25">
      <c r="A37" s="34"/>
      <c r="B37" s="27"/>
      <c r="C37" s="27"/>
      <c r="D37" s="27" t="s">
        <v>43</v>
      </c>
      <c r="E37" s="27"/>
      <c r="F37" s="27"/>
      <c r="G37" s="64">
        <f t="shared" ref="G37:G39" si="2">ROUND(E37*F37,2)</f>
        <v>0</v>
      </c>
    </row>
    <row r="38" spans="1:7" s="29" customFormat="1" x14ac:dyDescent="0.25">
      <c r="A38" s="35"/>
      <c r="C38" s="27"/>
      <c r="D38" s="27"/>
      <c r="E38" s="27"/>
      <c r="F38" s="27"/>
      <c r="G38" s="64">
        <f t="shared" si="2"/>
        <v>0</v>
      </c>
    </row>
    <row r="39" spans="1:7" s="29" customFormat="1" x14ac:dyDescent="0.25">
      <c r="A39" s="35"/>
      <c r="B39" s="27"/>
      <c r="C39" s="27"/>
      <c r="D39" s="27"/>
      <c r="E39" s="27"/>
      <c r="F39" s="27"/>
      <c r="G39" s="64">
        <f t="shared" si="2"/>
        <v>0</v>
      </c>
    </row>
    <row r="40" spans="1:7" s="38" customFormat="1" x14ac:dyDescent="0.25">
      <c r="A40" s="40" t="s">
        <v>8</v>
      </c>
      <c r="B40" s="100" t="s">
        <v>9</v>
      </c>
      <c r="C40" s="106"/>
      <c r="D40" s="101"/>
      <c r="E40" s="101"/>
      <c r="F40" s="102"/>
      <c r="G40" s="65">
        <f>SUM(G41:G44)</f>
        <v>0</v>
      </c>
    </row>
    <row r="41" spans="1:7" s="29" customFormat="1" x14ac:dyDescent="0.25">
      <c r="A41" s="35"/>
      <c r="B41" s="27"/>
      <c r="C41" s="87"/>
      <c r="D41" s="27"/>
      <c r="E41" s="27"/>
      <c r="F41" s="27"/>
      <c r="G41" s="64">
        <f>ROUND(E41*F41,2)</f>
        <v>0</v>
      </c>
    </row>
    <row r="42" spans="1:7" s="29" customFormat="1" x14ac:dyDescent="0.25">
      <c r="A42" s="35"/>
      <c r="B42" s="27"/>
      <c r="C42" s="27"/>
      <c r="D42" s="27"/>
      <c r="E42" s="27"/>
      <c r="F42" s="27"/>
      <c r="G42" s="64">
        <f>ROUND(E42*F42,2)</f>
        <v>0</v>
      </c>
    </row>
    <row r="43" spans="1:7" s="29" customFormat="1" x14ac:dyDescent="0.25">
      <c r="A43" s="35"/>
      <c r="B43" s="27"/>
      <c r="C43" s="27"/>
      <c r="D43" s="27"/>
      <c r="E43" s="27"/>
      <c r="F43" s="27"/>
      <c r="G43" s="64">
        <f t="shared" ref="G43:G44" si="3">ROUND(E43*F43,2)</f>
        <v>0</v>
      </c>
    </row>
    <row r="44" spans="1:7" s="29" customFormat="1" x14ac:dyDescent="0.25">
      <c r="A44" s="35"/>
      <c r="B44" s="27"/>
      <c r="C44" s="27"/>
      <c r="D44" s="27"/>
      <c r="E44" s="27"/>
      <c r="F44" s="27"/>
      <c r="G44" s="64">
        <f t="shared" si="3"/>
        <v>0</v>
      </c>
    </row>
    <row r="45" spans="1:7" s="38" customFormat="1" x14ac:dyDescent="0.25">
      <c r="A45" s="40" t="s">
        <v>10</v>
      </c>
      <c r="B45" s="100" t="s">
        <v>11</v>
      </c>
      <c r="C45" s="101"/>
      <c r="D45" s="101"/>
      <c r="E45" s="101"/>
      <c r="F45" s="102"/>
      <c r="G45" s="65">
        <f>SUM(G46:G56)</f>
        <v>0</v>
      </c>
    </row>
    <row r="46" spans="1:7" s="29" customFormat="1" x14ac:dyDescent="0.25">
      <c r="A46" s="35"/>
      <c r="B46" s="27"/>
      <c r="C46" s="27"/>
      <c r="D46" s="27"/>
      <c r="E46" s="27"/>
      <c r="F46" s="27"/>
      <c r="G46" s="64">
        <f>ROUND(E46*F46,2)</f>
        <v>0</v>
      </c>
    </row>
    <row r="47" spans="1:7" s="29" customFormat="1" x14ac:dyDescent="0.25">
      <c r="A47" s="35"/>
      <c r="B47" s="27"/>
      <c r="C47" s="27"/>
      <c r="D47" s="27"/>
      <c r="E47" s="27"/>
      <c r="F47" s="27"/>
      <c r="G47" s="64">
        <f t="shared" ref="G47:G56" si="4">ROUND(E47*F47,2)</f>
        <v>0</v>
      </c>
    </row>
    <row r="48" spans="1:7" s="29" customFormat="1" x14ac:dyDescent="0.25">
      <c r="A48" s="35"/>
      <c r="B48" s="27"/>
      <c r="C48" s="27"/>
      <c r="D48" s="27"/>
      <c r="E48" s="27"/>
      <c r="F48" s="27"/>
      <c r="G48" s="64">
        <f t="shared" si="4"/>
        <v>0</v>
      </c>
    </row>
    <row r="49" spans="1:7" s="29" customFormat="1" x14ac:dyDescent="0.25">
      <c r="A49" s="35"/>
      <c r="B49" s="27"/>
      <c r="C49" s="27"/>
      <c r="D49" s="27"/>
      <c r="E49" s="27"/>
      <c r="F49" s="27"/>
      <c r="G49" s="64">
        <f t="shared" si="4"/>
        <v>0</v>
      </c>
    </row>
    <row r="50" spans="1:7" s="29" customFormat="1" x14ac:dyDescent="0.25">
      <c r="A50" s="35"/>
      <c r="B50" s="27"/>
      <c r="C50" s="27"/>
      <c r="D50" s="27"/>
      <c r="E50" s="27"/>
      <c r="F50" s="27"/>
      <c r="G50" s="64">
        <f t="shared" si="4"/>
        <v>0</v>
      </c>
    </row>
    <row r="51" spans="1:7" s="29" customFormat="1" x14ac:dyDescent="0.25">
      <c r="A51" s="35"/>
      <c r="B51" s="27"/>
      <c r="C51" s="27"/>
      <c r="D51" s="27"/>
      <c r="E51" s="27"/>
      <c r="F51" s="27"/>
      <c r="G51" s="64">
        <f t="shared" si="4"/>
        <v>0</v>
      </c>
    </row>
    <row r="52" spans="1:7" s="29" customFormat="1" x14ac:dyDescent="0.25">
      <c r="A52" s="35"/>
      <c r="B52" s="27"/>
      <c r="C52" s="27"/>
      <c r="D52" s="27"/>
      <c r="E52" s="27"/>
      <c r="F52" s="27"/>
      <c r="G52" s="64">
        <f t="shared" si="4"/>
        <v>0</v>
      </c>
    </row>
    <row r="53" spans="1:7" s="29" customFormat="1" x14ac:dyDescent="0.25">
      <c r="A53" s="35"/>
      <c r="B53" s="27"/>
      <c r="C53" s="27"/>
      <c r="D53" s="27"/>
      <c r="E53" s="27"/>
      <c r="F53" s="27"/>
      <c r="G53" s="64">
        <f t="shared" si="4"/>
        <v>0</v>
      </c>
    </row>
    <row r="54" spans="1:7" s="29" customFormat="1" x14ac:dyDescent="0.25">
      <c r="A54" s="35"/>
      <c r="B54" s="27"/>
      <c r="C54" s="27"/>
      <c r="D54" s="27"/>
      <c r="E54" s="27"/>
      <c r="F54" s="27"/>
      <c r="G54" s="64">
        <f t="shared" si="4"/>
        <v>0</v>
      </c>
    </row>
    <row r="55" spans="1:7" s="29" customFormat="1" x14ac:dyDescent="0.25">
      <c r="A55" s="35"/>
      <c r="B55" s="27"/>
      <c r="C55" s="27"/>
      <c r="D55" s="27"/>
      <c r="E55" s="27"/>
      <c r="F55" s="27"/>
      <c r="G55" s="64">
        <f t="shared" si="4"/>
        <v>0</v>
      </c>
    </row>
    <row r="56" spans="1:7" s="29" customFormat="1" x14ac:dyDescent="0.25">
      <c r="A56" s="35"/>
      <c r="B56" s="27"/>
      <c r="C56" s="27"/>
      <c r="D56" s="27"/>
      <c r="E56" s="27"/>
      <c r="F56" s="27"/>
      <c r="G56" s="64">
        <f t="shared" si="4"/>
        <v>0</v>
      </c>
    </row>
    <row r="57" spans="1:7" s="38" customFormat="1" x14ac:dyDescent="0.25">
      <c r="A57" s="40" t="s">
        <v>61</v>
      </c>
      <c r="B57" s="100" t="s">
        <v>93</v>
      </c>
      <c r="C57" s="101"/>
      <c r="D57" s="101"/>
      <c r="E57" s="101"/>
      <c r="F57" s="102"/>
      <c r="G57" s="65">
        <f>SUM(G58:G59)</f>
        <v>0</v>
      </c>
    </row>
    <row r="58" spans="1:7" s="29" customFormat="1" x14ac:dyDescent="0.25">
      <c r="A58" s="35"/>
      <c r="B58" s="27"/>
      <c r="C58" s="27"/>
      <c r="D58" s="27"/>
      <c r="E58" s="27"/>
      <c r="F58" s="27"/>
      <c r="G58" s="64">
        <f>ROUND(E58*F58,2)</f>
        <v>0</v>
      </c>
    </row>
    <row r="59" spans="1:7" s="29" customFormat="1" x14ac:dyDescent="0.25">
      <c r="A59" s="35"/>
      <c r="B59" s="27"/>
      <c r="C59" s="27"/>
      <c r="D59" s="27"/>
      <c r="E59" s="27"/>
      <c r="F59" s="27"/>
      <c r="G59" s="64">
        <f t="shared" ref="G59:G68" si="5">ROUND(E59*F59,2)</f>
        <v>0</v>
      </c>
    </row>
    <row r="60" spans="1:7" s="29" customFormat="1" x14ac:dyDescent="0.25">
      <c r="A60" s="72" t="s">
        <v>89</v>
      </c>
      <c r="B60" s="72" t="s">
        <v>90</v>
      </c>
      <c r="C60" s="72"/>
      <c r="D60" s="72"/>
      <c r="E60" s="72"/>
      <c r="F60" s="89"/>
      <c r="G60" s="73">
        <f>SUM(G61:G62)</f>
        <v>3750</v>
      </c>
    </row>
    <row r="61" spans="1:7" s="29" customFormat="1" ht="47.25" x14ac:dyDescent="0.25">
      <c r="A61" s="77"/>
      <c r="B61" s="91" t="s">
        <v>115</v>
      </c>
      <c r="C61" s="90" t="s">
        <v>121</v>
      </c>
      <c r="D61" s="77"/>
      <c r="E61" s="27" t="s">
        <v>116</v>
      </c>
      <c r="F61" s="88"/>
      <c r="G61" s="78">
        <v>3000</v>
      </c>
    </row>
    <row r="62" spans="1:7" s="29" customFormat="1" ht="31.5" x14ac:dyDescent="0.25">
      <c r="A62" s="35"/>
      <c r="B62" s="27" t="s">
        <v>119</v>
      </c>
      <c r="C62" s="87" t="s">
        <v>117</v>
      </c>
      <c r="D62" s="27"/>
      <c r="E62" s="27" t="s">
        <v>118</v>
      </c>
      <c r="F62" s="27"/>
      <c r="G62" s="64">
        <v>750</v>
      </c>
    </row>
    <row r="63" spans="1:7" s="29" customFormat="1" x14ac:dyDescent="0.25">
      <c r="A63" s="72" t="s">
        <v>91</v>
      </c>
      <c r="B63" s="72" t="s">
        <v>92</v>
      </c>
      <c r="C63" s="72"/>
      <c r="D63" s="72"/>
      <c r="E63" s="72"/>
      <c r="F63" s="72"/>
      <c r="G63" s="73">
        <f>SUM(G64:G65)</f>
        <v>0</v>
      </c>
    </row>
    <row r="64" spans="1:7" s="29" customFormat="1" x14ac:dyDescent="0.25">
      <c r="A64" s="35"/>
      <c r="B64" s="27"/>
      <c r="C64" s="27"/>
      <c r="D64" s="27"/>
      <c r="E64" s="27"/>
      <c r="F64" s="27"/>
      <c r="G64" s="64">
        <f t="shared" si="5"/>
        <v>0</v>
      </c>
    </row>
    <row r="65" spans="1:7" s="29" customFormat="1" x14ac:dyDescent="0.25">
      <c r="A65" s="35"/>
      <c r="B65" s="27"/>
      <c r="C65" s="27"/>
      <c r="D65" s="27"/>
      <c r="E65" s="27"/>
      <c r="F65" s="27"/>
      <c r="G65" s="64">
        <f t="shared" si="5"/>
        <v>0</v>
      </c>
    </row>
    <row r="66" spans="1:7" s="29" customFormat="1" x14ac:dyDescent="0.25">
      <c r="A66" s="72" t="s">
        <v>102</v>
      </c>
      <c r="B66" s="72" t="s">
        <v>96</v>
      </c>
      <c r="C66" s="72"/>
      <c r="D66" s="72"/>
      <c r="E66" s="72"/>
      <c r="F66" s="72"/>
      <c r="G66" s="75">
        <f>SUM(G67:G68)</f>
        <v>0</v>
      </c>
    </row>
    <row r="67" spans="1:7" s="29" customFormat="1" x14ac:dyDescent="0.25">
      <c r="A67" s="35"/>
      <c r="B67" s="27"/>
      <c r="C67" s="27"/>
      <c r="D67" s="27"/>
      <c r="E67" s="27"/>
      <c r="F67" s="27"/>
      <c r="G67" s="64">
        <f t="shared" si="5"/>
        <v>0</v>
      </c>
    </row>
    <row r="68" spans="1:7" s="29" customFormat="1" x14ac:dyDescent="0.25">
      <c r="A68" s="35"/>
      <c r="B68" s="27"/>
      <c r="C68" s="27"/>
      <c r="D68" s="27"/>
      <c r="E68" s="27"/>
      <c r="F68" s="27"/>
      <c r="G68" s="64">
        <f t="shared" si="5"/>
        <v>0</v>
      </c>
    </row>
    <row r="69" spans="1:7" s="38" customFormat="1" x14ac:dyDescent="0.25">
      <c r="A69" s="107" t="s">
        <v>44</v>
      </c>
      <c r="B69" s="108"/>
      <c r="C69" s="108"/>
      <c r="D69" s="108"/>
      <c r="E69" s="108"/>
      <c r="F69" s="109"/>
      <c r="G69" s="50">
        <f>SUM(G36,G40,G45,G57,G60,G63,G66)</f>
        <v>3750</v>
      </c>
    </row>
    <row r="70" spans="1:7" s="29" customFormat="1" x14ac:dyDescent="0.25">
      <c r="A70" s="110" t="s">
        <v>45</v>
      </c>
      <c r="B70" s="111"/>
      <c r="C70" s="111"/>
      <c r="D70" s="111"/>
      <c r="E70" s="111"/>
      <c r="F70" s="112"/>
      <c r="G70" s="66">
        <v>0</v>
      </c>
    </row>
    <row r="71" spans="1:7" s="38" customFormat="1" x14ac:dyDescent="0.25">
      <c r="A71" s="100" t="s">
        <v>15</v>
      </c>
      <c r="B71" s="101"/>
      <c r="C71" s="101"/>
      <c r="D71" s="101"/>
      <c r="E71" s="101"/>
      <c r="F71" s="102"/>
      <c r="G71" s="65">
        <f>SUM(G69:G70)</f>
        <v>3750</v>
      </c>
    </row>
    <row r="72" spans="1:7" s="38" customFormat="1" x14ac:dyDescent="0.25"/>
    <row r="73" spans="1:7" s="38" customFormat="1" x14ac:dyDescent="0.25"/>
    <row r="74" spans="1:7" s="38" customFormat="1" x14ac:dyDescent="0.25"/>
  </sheetData>
  <sheetProtection formatCells="0" formatColumns="0" formatRows="0" insertRows="0" deleteRows="0" selectLockedCells="1"/>
  <dataConsolidate/>
  <mergeCells count="14">
    <mergeCell ref="A10:B10"/>
    <mergeCell ref="A17:B17"/>
    <mergeCell ref="A19:B19"/>
    <mergeCell ref="A71:F71"/>
    <mergeCell ref="A20:B20"/>
    <mergeCell ref="A28:B28"/>
    <mergeCell ref="A30:B30"/>
    <mergeCell ref="B57:F57"/>
    <mergeCell ref="B36:F36"/>
    <mergeCell ref="B40:F40"/>
    <mergeCell ref="B45:F45"/>
    <mergeCell ref="A69:F69"/>
    <mergeCell ref="A70:F70"/>
    <mergeCell ref="A29:B29"/>
  </mergeCells>
  <conditionalFormatting sqref="E11">
    <cfRule type="cellIs" dxfId="41" priority="6" operator="notBetween">
      <formula>0</formula>
      <formula>75</formula>
    </cfRule>
  </conditionalFormatting>
  <conditionalFormatting sqref="D17">
    <cfRule type="cellIs" dxfId="40" priority="1" operator="equal">
      <formula>0</formula>
    </cfRule>
    <cfRule type="cellIs" dxfId="39" priority="4" operator="lessThan">
      <formula>100</formula>
    </cfRule>
    <cfRule type="cellIs" dxfId="38" priority="5" operator="greaterThan">
      <formula>100</formula>
    </cfRule>
  </conditionalFormatting>
  <dataValidations xWindow="625" yWindow="324" count="15">
    <dataValidation type="decimal" operator="equal" allowBlank="1" showInputMessage="1" showErrorMessage="1" promptTitle="Tähelepanu!" prompt="AMIF tulu peab võrduma AMIF kuluga." sqref="B65574 IW65574 SS65574 ACO65574 AMK65574 AWG65574 BGC65574 BPY65574 BZU65574 CJQ65574 CTM65574 DDI65574 DNE65574 DXA65574 EGW65574 EQS65574 FAO65574 FKK65574 FUG65574 GEC65574 GNY65574 GXU65574 HHQ65574 HRM65574 IBI65574 ILE65574 IVA65574 JEW65574 JOS65574 JYO65574 KIK65574 KSG65574 LCC65574 LLY65574 LVU65574 MFQ65574 MPM65574 MZI65574 NJE65574 NTA65574 OCW65574 OMS65574 OWO65574 PGK65574 PQG65574 QAC65574 QJY65574 QTU65574 RDQ65574 RNM65574 RXI65574 SHE65574 SRA65574 TAW65574 TKS65574 TUO65574 UEK65574 UOG65574 UYC65574 VHY65574 VRU65574 WBQ65574 WLM65574 WVI65574 B131110 IW131110 SS131110 ACO131110 AMK131110 AWG131110 BGC131110 BPY131110 BZU131110 CJQ131110 CTM131110 DDI131110 DNE131110 DXA131110 EGW131110 EQS131110 FAO131110 FKK131110 FUG131110 GEC131110 GNY131110 GXU131110 HHQ131110 HRM131110 IBI131110 ILE131110 IVA131110 JEW131110 JOS131110 JYO131110 KIK131110 KSG131110 LCC131110 LLY131110 LVU131110 MFQ131110 MPM131110 MZI131110 NJE131110 NTA131110 OCW131110 OMS131110 OWO131110 PGK131110 PQG131110 QAC131110 QJY131110 QTU131110 RDQ131110 RNM131110 RXI131110 SHE131110 SRA131110 TAW131110 TKS131110 TUO131110 UEK131110 UOG131110 UYC131110 VHY131110 VRU131110 WBQ131110 WLM131110 WVI131110 B196646 IW196646 SS196646 ACO196646 AMK196646 AWG196646 BGC196646 BPY196646 BZU196646 CJQ196646 CTM196646 DDI196646 DNE196646 DXA196646 EGW196646 EQS196646 FAO196646 FKK196646 FUG196646 GEC196646 GNY196646 GXU196646 HHQ196646 HRM196646 IBI196646 ILE196646 IVA196646 JEW196646 JOS196646 JYO196646 KIK196646 KSG196646 LCC196646 LLY196646 LVU196646 MFQ196646 MPM196646 MZI196646 NJE196646 NTA196646 OCW196646 OMS196646 OWO196646 PGK196646 PQG196646 QAC196646 QJY196646 QTU196646 RDQ196646 RNM196646 RXI196646 SHE196646 SRA196646 TAW196646 TKS196646 TUO196646 UEK196646 UOG196646 UYC196646 VHY196646 VRU196646 WBQ196646 WLM196646 WVI196646 B262182 IW262182 SS262182 ACO262182 AMK262182 AWG262182 BGC262182 BPY262182 BZU262182 CJQ262182 CTM262182 DDI262182 DNE262182 DXA262182 EGW262182 EQS262182 FAO262182 FKK262182 FUG262182 GEC262182 GNY262182 GXU262182 HHQ262182 HRM262182 IBI262182 ILE262182 IVA262182 JEW262182 JOS262182 JYO262182 KIK262182 KSG262182 LCC262182 LLY262182 LVU262182 MFQ262182 MPM262182 MZI262182 NJE262182 NTA262182 OCW262182 OMS262182 OWO262182 PGK262182 PQG262182 QAC262182 QJY262182 QTU262182 RDQ262182 RNM262182 RXI262182 SHE262182 SRA262182 TAW262182 TKS262182 TUO262182 UEK262182 UOG262182 UYC262182 VHY262182 VRU262182 WBQ262182 WLM262182 WVI262182 B327718 IW327718 SS327718 ACO327718 AMK327718 AWG327718 BGC327718 BPY327718 BZU327718 CJQ327718 CTM327718 DDI327718 DNE327718 DXA327718 EGW327718 EQS327718 FAO327718 FKK327718 FUG327718 GEC327718 GNY327718 GXU327718 HHQ327718 HRM327718 IBI327718 ILE327718 IVA327718 JEW327718 JOS327718 JYO327718 KIK327718 KSG327718 LCC327718 LLY327718 LVU327718 MFQ327718 MPM327718 MZI327718 NJE327718 NTA327718 OCW327718 OMS327718 OWO327718 PGK327718 PQG327718 QAC327718 QJY327718 QTU327718 RDQ327718 RNM327718 RXI327718 SHE327718 SRA327718 TAW327718 TKS327718 TUO327718 UEK327718 UOG327718 UYC327718 VHY327718 VRU327718 WBQ327718 WLM327718 WVI327718 B393254 IW393254 SS393254 ACO393254 AMK393254 AWG393254 BGC393254 BPY393254 BZU393254 CJQ393254 CTM393254 DDI393254 DNE393254 DXA393254 EGW393254 EQS393254 FAO393254 FKK393254 FUG393254 GEC393254 GNY393254 GXU393254 HHQ393254 HRM393254 IBI393254 ILE393254 IVA393254 JEW393254 JOS393254 JYO393254 KIK393254 KSG393254 LCC393254 LLY393254 LVU393254 MFQ393254 MPM393254 MZI393254 NJE393254 NTA393254 OCW393254 OMS393254 OWO393254 PGK393254 PQG393254 QAC393254 QJY393254 QTU393254 RDQ393254 RNM393254 RXI393254 SHE393254 SRA393254 TAW393254 TKS393254 TUO393254 UEK393254 UOG393254 UYC393254 VHY393254 VRU393254 WBQ393254 WLM393254 WVI393254 B458790 IW458790 SS458790 ACO458790 AMK458790 AWG458790 BGC458790 BPY458790 BZU458790 CJQ458790 CTM458790 DDI458790 DNE458790 DXA458790 EGW458790 EQS458790 FAO458790 FKK458790 FUG458790 GEC458790 GNY458790 GXU458790 HHQ458790 HRM458790 IBI458790 ILE458790 IVA458790 JEW458790 JOS458790 JYO458790 KIK458790 KSG458790 LCC458790 LLY458790 LVU458790 MFQ458790 MPM458790 MZI458790 NJE458790 NTA458790 OCW458790 OMS458790 OWO458790 PGK458790 PQG458790 QAC458790 QJY458790 QTU458790 RDQ458790 RNM458790 RXI458790 SHE458790 SRA458790 TAW458790 TKS458790 TUO458790 UEK458790 UOG458790 UYC458790 VHY458790 VRU458790 WBQ458790 WLM458790 WVI458790 B524326 IW524326 SS524326 ACO524326 AMK524326 AWG524326 BGC524326 BPY524326 BZU524326 CJQ524326 CTM524326 DDI524326 DNE524326 DXA524326 EGW524326 EQS524326 FAO524326 FKK524326 FUG524326 GEC524326 GNY524326 GXU524326 HHQ524326 HRM524326 IBI524326 ILE524326 IVA524326 JEW524326 JOS524326 JYO524326 KIK524326 KSG524326 LCC524326 LLY524326 LVU524326 MFQ524326 MPM524326 MZI524326 NJE524326 NTA524326 OCW524326 OMS524326 OWO524326 PGK524326 PQG524326 QAC524326 QJY524326 QTU524326 RDQ524326 RNM524326 RXI524326 SHE524326 SRA524326 TAW524326 TKS524326 TUO524326 UEK524326 UOG524326 UYC524326 VHY524326 VRU524326 WBQ524326 WLM524326 WVI524326 B589862 IW589862 SS589862 ACO589862 AMK589862 AWG589862 BGC589862 BPY589862 BZU589862 CJQ589862 CTM589862 DDI589862 DNE589862 DXA589862 EGW589862 EQS589862 FAO589862 FKK589862 FUG589862 GEC589862 GNY589862 GXU589862 HHQ589862 HRM589862 IBI589862 ILE589862 IVA589862 JEW589862 JOS589862 JYO589862 KIK589862 KSG589862 LCC589862 LLY589862 LVU589862 MFQ589862 MPM589862 MZI589862 NJE589862 NTA589862 OCW589862 OMS589862 OWO589862 PGK589862 PQG589862 QAC589862 QJY589862 QTU589862 RDQ589862 RNM589862 RXI589862 SHE589862 SRA589862 TAW589862 TKS589862 TUO589862 UEK589862 UOG589862 UYC589862 VHY589862 VRU589862 WBQ589862 WLM589862 WVI589862 B655398 IW655398 SS655398 ACO655398 AMK655398 AWG655398 BGC655398 BPY655398 BZU655398 CJQ655398 CTM655398 DDI655398 DNE655398 DXA655398 EGW655398 EQS655398 FAO655398 FKK655398 FUG655398 GEC655398 GNY655398 GXU655398 HHQ655398 HRM655398 IBI655398 ILE655398 IVA655398 JEW655398 JOS655398 JYO655398 KIK655398 KSG655398 LCC655398 LLY655398 LVU655398 MFQ655398 MPM655398 MZI655398 NJE655398 NTA655398 OCW655398 OMS655398 OWO655398 PGK655398 PQG655398 QAC655398 QJY655398 QTU655398 RDQ655398 RNM655398 RXI655398 SHE655398 SRA655398 TAW655398 TKS655398 TUO655398 UEK655398 UOG655398 UYC655398 VHY655398 VRU655398 WBQ655398 WLM655398 WVI655398 B720934 IW720934 SS720934 ACO720934 AMK720934 AWG720934 BGC720934 BPY720934 BZU720934 CJQ720934 CTM720934 DDI720934 DNE720934 DXA720934 EGW720934 EQS720934 FAO720934 FKK720934 FUG720934 GEC720934 GNY720934 GXU720934 HHQ720934 HRM720934 IBI720934 ILE720934 IVA720934 JEW720934 JOS720934 JYO720934 KIK720934 KSG720934 LCC720934 LLY720934 LVU720934 MFQ720934 MPM720934 MZI720934 NJE720934 NTA720934 OCW720934 OMS720934 OWO720934 PGK720934 PQG720934 QAC720934 QJY720934 QTU720934 RDQ720934 RNM720934 RXI720934 SHE720934 SRA720934 TAW720934 TKS720934 TUO720934 UEK720934 UOG720934 UYC720934 VHY720934 VRU720934 WBQ720934 WLM720934 WVI720934 B786470 IW786470 SS786470 ACO786470 AMK786470 AWG786470 BGC786470 BPY786470 BZU786470 CJQ786470 CTM786470 DDI786470 DNE786470 DXA786470 EGW786470 EQS786470 FAO786470 FKK786470 FUG786470 GEC786470 GNY786470 GXU786470 HHQ786470 HRM786470 IBI786470 ILE786470 IVA786470 JEW786470 JOS786470 JYO786470 KIK786470 KSG786470 LCC786470 LLY786470 LVU786470 MFQ786470 MPM786470 MZI786470 NJE786470 NTA786470 OCW786470 OMS786470 OWO786470 PGK786470 PQG786470 QAC786470 QJY786470 QTU786470 RDQ786470 RNM786470 RXI786470 SHE786470 SRA786470 TAW786470 TKS786470 TUO786470 UEK786470 UOG786470 UYC786470 VHY786470 VRU786470 WBQ786470 WLM786470 WVI786470 B852006 IW852006 SS852006 ACO852006 AMK852006 AWG852006 BGC852006 BPY852006 BZU852006 CJQ852006 CTM852006 DDI852006 DNE852006 DXA852006 EGW852006 EQS852006 FAO852006 FKK852006 FUG852006 GEC852006 GNY852006 GXU852006 HHQ852006 HRM852006 IBI852006 ILE852006 IVA852006 JEW852006 JOS852006 JYO852006 KIK852006 KSG852006 LCC852006 LLY852006 LVU852006 MFQ852006 MPM852006 MZI852006 NJE852006 NTA852006 OCW852006 OMS852006 OWO852006 PGK852006 PQG852006 QAC852006 QJY852006 QTU852006 RDQ852006 RNM852006 RXI852006 SHE852006 SRA852006 TAW852006 TKS852006 TUO852006 UEK852006 UOG852006 UYC852006 VHY852006 VRU852006 WBQ852006 WLM852006 WVI852006 B917542 IW917542 SS917542 ACO917542 AMK917542 AWG917542 BGC917542 BPY917542 BZU917542 CJQ917542 CTM917542 DDI917542 DNE917542 DXA917542 EGW917542 EQS917542 FAO917542 FKK917542 FUG917542 GEC917542 GNY917542 GXU917542 HHQ917542 HRM917542 IBI917542 ILE917542 IVA917542 JEW917542 JOS917542 JYO917542 KIK917542 KSG917542 LCC917542 LLY917542 LVU917542 MFQ917542 MPM917542 MZI917542 NJE917542 NTA917542 OCW917542 OMS917542 OWO917542 PGK917542 PQG917542 QAC917542 QJY917542 QTU917542 RDQ917542 RNM917542 RXI917542 SHE917542 SRA917542 TAW917542 TKS917542 TUO917542 UEK917542 UOG917542 UYC917542 VHY917542 VRU917542 WBQ917542 WLM917542 WVI917542 B983078 IW983078 SS983078 ACO983078 AMK983078 AWG983078 BGC983078 BPY983078 BZU983078 CJQ983078 CTM983078 DDI983078 DNE983078 DXA983078 EGW983078 EQS983078 FAO983078 FKK983078 FUG983078 GEC983078 GNY983078 GXU983078 HHQ983078 HRM983078 IBI983078 ILE983078 IVA983078 JEW983078 JOS983078 JYO983078 KIK983078 KSG983078 LCC983078 LLY983078 LVU983078 MFQ983078 MPM983078 MZI983078 NJE983078 NTA983078 OCW983078 OMS983078 OWO983078 PGK983078 PQG983078 QAC983078 QJY983078 QTU983078 RDQ983078 RNM983078 RXI983078 SHE983078 SRA983078 TAW983078 TKS983078 TUO983078 UEK983078 UOG983078 UYC983078 VHY983078 VRU983078 WBQ983078 WLM983078 WVI983078">
      <formula1>G65561</formula1>
    </dataValidation>
    <dataValidation type="decimal" operator="equal" allowBlank="1" showInputMessage="1" showErrorMessage="1" promptTitle="Tähelepanu!" prompt="Kogusumma peab olema võrdne projekti kogukuludega." sqref="B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B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B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B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B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B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B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B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B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B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B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B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B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B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B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formula1>G65561</formula1>
    </dataValidation>
    <dataValidation type="decimal" operator="lessThan" allowBlank="1" showInputMessage="1" showErrorMessage="1" promptTitle="Tähelepanu!" prompt="SiM toetus on kuni 25% projekti kogukuludest." sqref="JD65561 SZ65561 ACV65561 AMR65561 AWN65561 BGJ65561 BQF65561 CAB65561 CJX65561 CTT65561 DDP65561 DNL65561 DXH65561 EHD65561 EQZ65561 FAV65561 FKR65561 FUN65561 GEJ65561 GOF65561 GYB65561 HHX65561 HRT65561 IBP65561 ILL65561 IVH65561 JFD65561 JOZ65561 JYV65561 KIR65561 KSN65561 LCJ65561 LMF65561 LWB65561 MFX65561 MPT65561 MZP65561 NJL65561 NTH65561 ODD65561 OMZ65561 OWV65561 PGR65561 PQN65561 QAJ65561 QKF65561 QUB65561 RDX65561 RNT65561 RXP65561 SHL65561 SRH65561 TBD65561 TKZ65561 TUV65561 UER65561 UON65561 UYJ65561 VIF65561 VSB65561 WBX65561 WLT65561 WVP65561 JD131097 SZ131097 ACV131097 AMR131097 AWN131097 BGJ131097 BQF131097 CAB131097 CJX131097 CTT131097 DDP131097 DNL131097 DXH131097 EHD131097 EQZ131097 FAV131097 FKR131097 FUN131097 GEJ131097 GOF131097 GYB131097 HHX131097 HRT131097 IBP131097 ILL131097 IVH131097 JFD131097 JOZ131097 JYV131097 KIR131097 KSN131097 LCJ131097 LMF131097 LWB131097 MFX131097 MPT131097 MZP131097 NJL131097 NTH131097 ODD131097 OMZ131097 OWV131097 PGR131097 PQN131097 QAJ131097 QKF131097 QUB131097 RDX131097 RNT131097 RXP131097 SHL131097 SRH131097 TBD131097 TKZ131097 TUV131097 UER131097 UON131097 UYJ131097 VIF131097 VSB131097 WBX131097 WLT131097 WVP131097 JD196633 SZ196633 ACV196633 AMR196633 AWN196633 BGJ196633 BQF196633 CAB196633 CJX196633 CTT196633 DDP196633 DNL196633 DXH196633 EHD196633 EQZ196633 FAV196633 FKR196633 FUN196633 GEJ196633 GOF196633 GYB196633 HHX196633 HRT196633 IBP196633 ILL196633 IVH196633 JFD196633 JOZ196633 JYV196633 KIR196633 KSN196633 LCJ196633 LMF196633 LWB196633 MFX196633 MPT196633 MZP196633 NJL196633 NTH196633 ODD196633 OMZ196633 OWV196633 PGR196633 PQN196633 QAJ196633 QKF196633 QUB196633 RDX196633 RNT196633 RXP196633 SHL196633 SRH196633 TBD196633 TKZ196633 TUV196633 UER196633 UON196633 UYJ196633 VIF196633 VSB196633 WBX196633 WLT196633 WVP196633 JD262169 SZ262169 ACV262169 AMR262169 AWN262169 BGJ262169 BQF262169 CAB262169 CJX262169 CTT262169 DDP262169 DNL262169 DXH262169 EHD262169 EQZ262169 FAV262169 FKR262169 FUN262169 GEJ262169 GOF262169 GYB262169 HHX262169 HRT262169 IBP262169 ILL262169 IVH262169 JFD262169 JOZ262169 JYV262169 KIR262169 KSN262169 LCJ262169 LMF262169 LWB262169 MFX262169 MPT262169 MZP262169 NJL262169 NTH262169 ODD262169 OMZ262169 OWV262169 PGR262169 PQN262169 QAJ262169 QKF262169 QUB262169 RDX262169 RNT262169 RXP262169 SHL262169 SRH262169 TBD262169 TKZ262169 TUV262169 UER262169 UON262169 UYJ262169 VIF262169 VSB262169 WBX262169 WLT262169 WVP262169 JD327705 SZ327705 ACV327705 AMR327705 AWN327705 BGJ327705 BQF327705 CAB327705 CJX327705 CTT327705 DDP327705 DNL327705 DXH327705 EHD327705 EQZ327705 FAV327705 FKR327705 FUN327705 GEJ327705 GOF327705 GYB327705 HHX327705 HRT327705 IBP327705 ILL327705 IVH327705 JFD327705 JOZ327705 JYV327705 KIR327705 KSN327705 LCJ327705 LMF327705 LWB327705 MFX327705 MPT327705 MZP327705 NJL327705 NTH327705 ODD327705 OMZ327705 OWV327705 PGR327705 PQN327705 QAJ327705 QKF327705 QUB327705 RDX327705 RNT327705 RXP327705 SHL327705 SRH327705 TBD327705 TKZ327705 TUV327705 UER327705 UON327705 UYJ327705 VIF327705 VSB327705 WBX327705 WLT327705 WVP327705 JD393241 SZ393241 ACV393241 AMR393241 AWN393241 BGJ393241 BQF393241 CAB393241 CJX393241 CTT393241 DDP393241 DNL393241 DXH393241 EHD393241 EQZ393241 FAV393241 FKR393241 FUN393241 GEJ393241 GOF393241 GYB393241 HHX393241 HRT393241 IBP393241 ILL393241 IVH393241 JFD393241 JOZ393241 JYV393241 KIR393241 KSN393241 LCJ393241 LMF393241 LWB393241 MFX393241 MPT393241 MZP393241 NJL393241 NTH393241 ODD393241 OMZ393241 OWV393241 PGR393241 PQN393241 QAJ393241 QKF393241 QUB393241 RDX393241 RNT393241 RXP393241 SHL393241 SRH393241 TBD393241 TKZ393241 TUV393241 UER393241 UON393241 UYJ393241 VIF393241 VSB393241 WBX393241 WLT393241 WVP393241 JD458777 SZ458777 ACV458777 AMR458777 AWN458777 BGJ458777 BQF458777 CAB458777 CJX458777 CTT458777 DDP458777 DNL458777 DXH458777 EHD458777 EQZ458777 FAV458777 FKR458777 FUN458777 GEJ458777 GOF458777 GYB458777 HHX458777 HRT458777 IBP458777 ILL458777 IVH458777 JFD458777 JOZ458777 JYV458777 KIR458777 KSN458777 LCJ458777 LMF458777 LWB458777 MFX458777 MPT458777 MZP458777 NJL458777 NTH458777 ODD458777 OMZ458777 OWV458777 PGR458777 PQN458777 QAJ458777 QKF458777 QUB458777 RDX458777 RNT458777 RXP458777 SHL458777 SRH458777 TBD458777 TKZ458777 TUV458777 UER458777 UON458777 UYJ458777 VIF458777 VSB458777 WBX458777 WLT458777 WVP458777 JD524313 SZ524313 ACV524313 AMR524313 AWN524313 BGJ524313 BQF524313 CAB524313 CJX524313 CTT524313 DDP524313 DNL524313 DXH524313 EHD524313 EQZ524313 FAV524313 FKR524313 FUN524313 GEJ524313 GOF524313 GYB524313 HHX524313 HRT524313 IBP524313 ILL524313 IVH524313 JFD524313 JOZ524313 JYV524313 KIR524313 KSN524313 LCJ524313 LMF524313 LWB524313 MFX524313 MPT524313 MZP524313 NJL524313 NTH524313 ODD524313 OMZ524313 OWV524313 PGR524313 PQN524313 QAJ524313 QKF524313 QUB524313 RDX524313 RNT524313 RXP524313 SHL524313 SRH524313 TBD524313 TKZ524313 TUV524313 UER524313 UON524313 UYJ524313 VIF524313 VSB524313 WBX524313 WLT524313 WVP524313 JD589849 SZ589849 ACV589849 AMR589849 AWN589849 BGJ589849 BQF589849 CAB589849 CJX589849 CTT589849 DDP589849 DNL589849 DXH589849 EHD589849 EQZ589849 FAV589849 FKR589849 FUN589849 GEJ589849 GOF589849 GYB589849 HHX589849 HRT589849 IBP589849 ILL589849 IVH589849 JFD589849 JOZ589849 JYV589849 KIR589849 KSN589849 LCJ589849 LMF589849 LWB589849 MFX589849 MPT589849 MZP589849 NJL589849 NTH589849 ODD589849 OMZ589849 OWV589849 PGR589849 PQN589849 QAJ589849 QKF589849 QUB589849 RDX589849 RNT589849 RXP589849 SHL589849 SRH589849 TBD589849 TKZ589849 TUV589849 UER589849 UON589849 UYJ589849 VIF589849 VSB589849 WBX589849 WLT589849 WVP589849 JD655385 SZ655385 ACV655385 AMR655385 AWN655385 BGJ655385 BQF655385 CAB655385 CJX655385 CTT655385 DDP655385 DNL655385 DXH655385 EHD655385 EQZ655385 FAV655385 FKR655385 FUN655385 GEJ655385 GOF655385 GYB655385 HHX655385 HRT655385 IBP655385 ILL655385 IVH655385 JFD655385 JOZ655385 JYV655385 KIR655385 KSN655385 LCJ655385 LMF655385 LWB655385 MFX655385 MPT655385 MZP655385 NJL655385 NTH655385 ODD655385 OMZ655385 OWV655385 PGR655385 PQN655385 QAJ655385 QKF655385 QUB655385 RDX655385 RNT655385 RXP655385 SHL655385 SRH655385 TBD655385 TKZ655385 TUV655385 UER655385 UON655385 UYJ655385 VIF655385 VSB655385 WBX655385 WLT655385 WVP655385 JD720921 SZ720921 ACV720921 AMR720921 AWN720921 BGJ720921 BQF720921 CAB720921 CJX720921 CTT720921 DDP720921 DNL720921 DXH720921 EHD720921 EQZ720921 FAV720921 FKR720921 FUN720921 GEJ720921 GOF720921 GYB720921 HHX720921 HRT720921 IBP720921 ILL720921 IVH720921 JFD720921 JOZ720921 JYV720921 KIR720921 KSN720921 LCJ720921 LMF720921 LWB720921 MFX720921 MPT720921 MZP720921 NJL720921 NTH720921 ODD720921 OMZ720921 OWV720921 PGR720921 PQN720921 QAJ720921 QKF720921 QUB720921 RDX720921 RNT720921 RXP720921 SHL720921 SRH720921 TBD720921 TKZ720921 TUV720921 UER720921 UON720921 UYJ720921 VIF720921 VSB720921 WBX720921 WLT720921 WVP720921 JD786457 SZ786457 ACV786457 AMR786457 AWN786457 BGJ786457 BQF786457 CAB786457 CJX786457 CTT786457 DDP786457 DNL786457 DXH786457 EHD786457 EQZ786457 FAV786457 FKR786457 FUN786457 GEJ786457 GOF786457 GYB786457 HHX786457 HRT786457 IBP786457 ILL786457 IVH786457 JFD786457 JOZ786457 JYV786457 KIR786457 KSN786457 LCJ786457 LMF786457 LWB786457 MFX786457 MPT786457 MZP786457 NJL786457 NTH786457 ODD786457 OMZ786457 OWV786457 PGR786457 PQN786457 QAJ786457 QKF786457 QUB786457 RDX786457 RNT786457 RXP786457 SHL786457 SRH786457 TBD786457 TKZ786457 TUV786457 UER786457 UON786457 UYJ786457 VIF786457 VSB786457 WBX786457 WLT786457 WVP786457 JD851993 SZ851993 ACV851993 AMR851993 AWN851993 BGJ851993 BQF851993 CAB851993 CJX851993 CTT851993 DDP851993 DNL851993 DXH851993 EHD851993 EQZ851993 FAV851993 FKR851993 FUN851993 GEJ851993 GOF851993 GYB851993 HHX851993 HRT851993 IBP851993 ILL851993 IVH851993 JFD851993 JOZ851993 JYV851993 KIR851993 KSN851993 LCJ851993 LMF851993 LWB851993 MFX851993 MPT851993 MZP851993 NJL851993 NTH851993 ODD851993 OMZ851993 OWV851993 PGR851993 PQN851993 QAJ851993 QKF851993 QUB851993 RDX851993 RNT851993 RXP851993 SHL851993 SRH851993 TBD851993 TKZ851993 TUV851993 UER851993 UON851993 UYJ851993 VIF851993 VSB851993 WBX851993 WLT851993 WVP851993 JD917529 SZ917529 ACV917529 AMR917529 AWN917529 BGJ917529 BQF917529 CAB917529 CJX917529 CTT917529 DDP917529 DNL917529 DXH917529 EHD917529 EQZ917529 FAV917529 FKR917529 FUN917529 GEJ917529 GOF917529 GYB917529 HHX917529 HRT917529 IBP917529 ILL917529 IVH917529 JFD917529 JOZ917529 JYV917529 KIR917529 KSN917529 LCJ917529 LMF917529 LWB917529 MFX917529 MPT917529 MZP917529 NJL917529 NTH917529 ODD917529 OMZ917529 OWV917529 PGR917529 PQN917529 QAJ917529 QKF917529 QUB917529 RDX917529 RNT917529 RXP917529 SHL917529 SRH917529 TBD917529 TKZ917529 TUV917529 UER917529 UON917529 UYJ917529 VIF917529 VSB917529 WBX917529 WLT917529 WVP917529 JD983065 SZ983065 ACV983065 AMR983065 AWN983065 BGJ983065 BQF983065 CAB983065 CJX983065 CTT983065 DDP983065 DNL983065 DXH983065 EHD983065 EQZ983065 FAV983065 FKR983065 FUN983065 GEJ983065 GOF983065 GYB983065 HHX983065 HRT983065 IBP983065 ILL983065 IVH983065 JFD983065 JOZ983065 JYV983065 KIR983065 KSN983065 LCJ983065 LMF983065 LWB983065 MFX983065 MPT983065 MZP983065 NJL983065 NTH983065 ODD983065 OMZ983065 OWV983065 PGR983065 PQN983065 QAJ983065 QKF983065 QUB983065 RDX983065 RNT983065 RXP983065 SHL983065 SRH983065 TBD983065 TKZ983065 TUV983065 UER983065 UON983065 UYJ983065 VIF983065 VSB983065 WBX983065 WLT983065 WVP983065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formula1>IZ32*0.25</formula1>
    </dataValidation>
    <dataValidation type="decimal" operator="lessThan" allowBlank="1" showInputMessage="1" showErrorMessage="1" promptTitle="Tähelepanu!" prompt="AMIF toetus on kuni 75% kogukuludest." sqref="JC65561 SY65561 ACU65561 AMQ65561 AWM65561 BGI65561 BQE65561 CAA65561 CJW65561 CTS65561 DDO65561 DNK65561 DXG65561 EHC65561 EQY65561 FAU65561 FKQ65561 FUM65561 GEI65561 GOE65561 GYA65561 HHW65561 HRS65561 IBO65561 ILK65561 IVG65561 JFC65561 JOY65561 JYU65561 KIQ65561 KSM65561 LCI65561 LME65561 LWA65561 MFW65561 MPS65561 MZO65561 NJK65561 NTG65561 ODC65561 OMY65561 OWU65561 PGQ65561 PQM65561 QAI65561 QKE65561 QUA65561 RDW65561 RNS65561 RXO65561 SHK65561 SRG65561 TBC65561 TKY65561 TUU65561 UEQ65561 UOM65561 UYI65561 VIE65561 VSA65561 WBW65561 WLS65561 WVO65561 JC131097 SY131097 ACU131097 AMQ131097 AWM131097 BGI131097 BQE131097 CAA131097 CJW131097 CTS131097 DDO131097 DNK131097 DXG131097 EHC131097 EQY131097 FAU131097 FKQ131097 FUM131097 GEI131097 GOE131097 GYA131097 HHW131097 HRS131097 IBO131097 ILK131097 IVG131097 JFC131097 JOY131097 JYU131097 KIQ131097 KSM131097 LCI131097 LME131097 LWA131097 MFW131097 MPS131097 MZO131097 NJK131097 NTG131097 ODC131097 OMY131097 OWU131097 PGQ131097 PQM131097 QAI131097 QKE131097 QUA131097 RDW131097 RNS131097 RXO131097 SHK131097 SRG131097 TBC131097 TKY131097 TUU131097 UEQ131097 UOM131097 UYI131097 VIE131097 VSA131097 WBW131097 WLS131097 WVO131097 JC196633 SY196633 ACU196633 AMQ196633 AWM196633 BGI196633 BQE196633 CAA196633 CJW196633 CTS196633 DDO196633 DNK196633 DXG196633 EHC196633 EQY196633 FAU196633 FKQ196633 FUM196633 GEI196633 GOE196633 GYA196633 HHW196633 HRS196633 IBO196633 ILK196633 IVG196633 JFC196633 JOY196633 JYU196633 KIQ196633 KSM196633 LCI196633 LME196633 LWA196633 MFW196633 MPS196633 MZO196633 NJK196633 NTG196633 ODC196633 OMY196633 OWU196633 PGQ196633 PQM196633 QAI196633 QKE196633 QUA196633 RDW196633 RNS196633 RXO196633 SHK196633 SRG196633 TBC196633 TKY196633 TUU196633 UEQ196633 UOM196633 UYI196633 VIE196633 VSA196633 WBW196633 WLS196633 WVO196633 JC262169 SY262169 ACU262169 AMQ262169 AWM262169 BGI262169 BQE262169 CAA262169 CJW262169 CTS262169 DDO262169 DNK262169 DXG262169 EHC262169 EQY262169 FAU262169 FKQ262169 FUM262169 GEI262169 GOE262169 GYA262169 HHW262169 HRS262169 IBO262169 ILK262169 IVG262169 JFC262169 JOY262169 JYU262169 KIQ262169 KSM262169 LCI262169 LME262169 LWA262169 MFW262169 MPS262169 MZO262169 NJK262169 NTG262169 ODC262169 OMY262169 OWU262169 PGQ262169 PQM262169 QAI262169 QKE262169 QUA262169 RDW262169 RNS262169 RXO262169 SHK262169 SRG262169 TBC262169 TKY262169 TUU262169 UEQ262169 UOM262169 UYI262169 VIE262169 VSA262169 WBW262169 WLS262169 WVO262169 JC327705 SY327705 ACU327705 AMQ327705 AWM327705 BGI327705 BQE327705 CAA327705 CJW327705 CTS327705 DDO327705 DNK327705 DXG327705 EHC327705 EQY327705 FAU327705 FKQ327705 FUM327705 GEI327705 GOE327705 GYA327705 HHW327705 HRS327705 IBO327705 ILK327705 IVG327705 JFC327705 JOY327705 JYU327705 KIQ327705 KSM327705 LCI327705 LME327705 LWA327705 MFW327705 MPS327705 MZO327705 NJK327705 NTG327705 ODC327705 OMY327705 OWU327705 PGQ327705 PQM327705 QAI327705 QKE327705 QUA327705 RDW327705 RNS327705 RXO327705 SHK327705 SRG327705 TBC327705 TKY327705 TUU327705 UEQ327705 UOM327705 UYI327705 VIE327705 VSA327705 WBW327705 WLS327705 WVO327705 JC393241 SY393241 ACU393241 AMQ393241 AWM393241 BGI393241 BQE393241 CAA393241 CJW393241 CTS393241 DDO393241 DNK393241 DXG393241 EHC393241 EQY393241 FAU393241 FKQ393241 FUM393241 GEI393241 GOE393241 GYA393241 HHW393241 HRS393241 IBO393241 ILK393241 IVG393241 JFC393241 JOY393241 JYU393241 KIQ393241 KSM393241 LCI393241 LME393241 LWA393241 MFW393241 MPS393241 MZO393241 NJK393241 NTG393241 ODC393241 OMY393241 OWU393241 PGQ393241 PQM393241 QAI393241 QKE393241 QUA393241 RDW393241 RNS393241 RXO393241 SHK393241 SRG393241 TBC393241 TKY393241 TUU393241 UEQ393241 UOM393241 UYI393241 VIE393241 VSA393241 WBW393241 WLS393241 WVO393241 JC458777 SY458777 ACU458777 AMQ458777 AWM458777 BGI458777 BQE458777 CAA458777 CJW458777 CTS458777 DDO458777 DNK458777 DXG458777 EHC458777 EQY458777 FAU458777 FKQ458777 FUM458777 GEI458777 GOE458777 GYA458777 HHW458777 HRS458777 IBO458777 ILK458777 IVG458777 JFC458777 JOY458777 JYU458777 KIQ458777 KSM458777 LCI458777 LME458777 LWA458777 MFW458777 MPS458777 MZO458777 NJK458777 NTG458777 ODC458777 OMY458777 OWU458777 PGQ458777 PQM458777 QAI458777 QKE458777 QUA458777 RDW458777 RNS458777 RXO458777 SHK458777 SRG458777 TBC458777 TKY458777 TUU458777 UEQ458777 UOM458777 UYI458777 VIE458777 VSA458777 WBW458777 WLS458777 WVO458777 JC524313 SY524313 ACU524313 AMQ524313 AWM524313 BGI524313 BQE524313 CAA524313 CJW524313 CTS524313 DDO524313 DNK524313 DXG524313 EHC524313 EQY524313 FAU524313 FKQ524313 FUM524313 GEI524313 GOE524313 GYA524313 HHW524313 HRS524313 IBO524313 ILK524313 IVG524313 JFC524313 JOY524313 JYU524313 KIQ524313 KSM524313 LCI524313 LME524313 LWA524313 MFW524313 MPS524313 MZO524313 NJK524313 NTG524313 ODC524313 OMY524313 OWU524313 PGQ524313 PQM524313 QAI524313 QKE524313 QUA524313 RDW524313 RNS524313 RXO524313 SHK524313 SRG524313 TBC524313 TKY524313 TUU524313 UEQ524313 UOM524313 UYI524313 VIE524313 VSA524313 WBW524313 WLS524313 WVO524313 JC589849 SY589849 ACU589849 AMQ589849 AWM589849 BGI589849 BQE589849 CAA589849 CJW589849 CTS589849 DDO589849 DNK589849 DXG589849 EHC589849 EQY589849 FAU589849 FKQ589849 FUM589849 GEI589849 GOE589849 GYA589849 HHW589849 HRS589849 IBO589849 ILK589849 IVG589849 JFC589849 JOY589849 JYU589849 KIQ589849 KSM589849 LCI589849 LME589849 LWA589849 MFW589849 MPS589849 MZO589849 NJK589849 NTG589849 ODC589849 OMY589849 OWU589849 PGQ589849 PQM589849 QAI589849 QKE589849 QUA589849 RDW589849 RNS589849 RXO589849 SHK589849 SRG589849 TBC589849 TKY589849 TUU589849 UEQ589849 UOM589849 UYI589849 VIE589849 VSA589849 WBW589849 WLS589849 WVO589849 JC655385 SY655385 ACU655385 AMQ655385 AWM655385 BGI655385 BQE655385 CAA655385 CJW655385 CTS655385 DDO655385 DNK655385 DXG655385 EHC655385 EQY655385 FAU655385 FKQ655385 FUM655385 GEI655385 GOE655385 GYA655385 HHW655385 HRS655385 IBO655385 ILK655385 IVG655385 JFC655385 JOY655385 JYU655385 KIQ655385 KSM655385 LCI655385 LME655385 LWA655385 MFW655385 MPS655385 MZO655385 NJK655385 NTG655385 ODC655385 OMY655385 OWU655385 PGQ655385 PQM655385 QAI655385 QKE655385 QUA655385 RDW655385 RNS655385 RXO655385 SHK655385 SRG655385 TBC655385 TKY655385 TUU655385 UEQ655385 UOM655385 UYI655385 VIE655385 VSA655385 WBW655385 WLS655385 WVO655385 JC720921 SY720921 ACU720921 AMQ720921 AWM720921 BGI720921 BQE720921 CAA720921 CJW720921 CTS720921 DDO720921 DNK720921 DXG720921 EHC720921 EQY720921 FAU720921 FKQ720921 FUM720921 GEI720921 GOE720921 GYA720921 HHW720921 HRS720921 IBO720921 ILK720921 IVG720921 JFC720921 JOY720921 JYU720921 KIQ720921 KSM720921 LCI720921 LME720921 LWA720921 MFW720921 MPS720921 MZO720921 NJK720921 NTG720921 ODC720921 OMY720921 OWU720921 PGQ720921 PQM720921 QAI720921 QKE720921 QUA720921 RDW720921 RNS720921 RXO720921 SHK720921 SRG720921 TBC720921 TKY720921 TUU720921 UEQ720921 UOM720921 UYI720921 VIE720921 VSA720921 WBW720921 WLS720921 WVO720921 JC786457 SY786457 ACU786457 AMQ786457 AWM786457 BGI786457 BQE786457 CAA786457 CJW786457 CTS786457 DDO786457 DNK786457 DXG786457 EHC786457 EQY786457 FAU786457 FKQ786457 FUM786457 GEI786457 GOE786457 GYA786457 HHW786457 HRS786457 IBO786457 ILK786457 IVG786457 JFC786457 JOY786457 JYU786457 KIQ786457 KSM786457 LCI786457 LME786457 LWA786457 MFW786457 MPS786457 MZO786457 NJK786457 NTG786457 ODC786457 OMY786457 OWU786457 PGQ786457 PQM786457 QAI786457 QKE786457 QUA786457 RDW786457 RNS786457 RXO786457 SHK786457 SRG786457 TBC786457 TKY786457 TUU786457 UEQ786457 UOM786457 UYI786457 VIE786457 VSA786457 WBW786457 WLS786457 WVO786457 JC851993 SY851993 ACU851993 AMQ851993 AWM851993 BGI851993 BQE851993 CAA851993 CJW851993 CTS851993 DDO851993 DNK851993 DXG851993 EHC851993 EQY851993 FAU851993 FKQ851993 FUM851993 GEI851993 GOE851993 GYA851993 HHW851993 HRS851993 IBO851993 ILK851993 IVG851993 JFC851993 JOY851993 JYU851993 KIQ851993 KSM851993 LCI851993 LME851993 LWA851993 MFW851993 MPS851993 MZO851993 NJK851993 NTG851993 ODC851993 OMY851993 OWU851993 PGQ851993 PQM851993 QAI851993 QKE851993 QUA851993 RDW851993 RNS851993 RXO851993 SHK851993 SRG851993 TBC851993 TKY851993 TUU851993 UEQ851993 UOM851993 UYI851993 VIE851993 VSA851993 WBW851993 WLS851993 WVO851993 JC917529 SY917529 ACU917529 AMQ917529 AWM917529 BGI917529 BQE917529 CAA917529 CJW917529 CTS917529 DDO917529 DNK917529 DXG917529 EHC917529 EQY917529 FAU917529 FKQ917529 FUM917529 GEI917529 GOE917529 GYA917529 HHW917529 HRS917529 IBO917529 ILK917529 IVG917529 JFC917529 JOY917529 JYU917529 KIQ917529 KSM917529 LCI917529 LME917529 LWA917529 MFW917529 MPS917529 MZO917529 NJK917529 NTG917529 ODC917529 OMY917529 OWU917529 PGQ917529 PQM917529 QAI917529 QKE917529 QUA917529 RDW917529 RNS917529 RXO917529 SHK917529 SRG917529 TBC917529 TKY917529 TUU917529 UEQ917529 UOM917529 UYI917529 VIE917529 VSA917529 WBW917529 WLS917529 WVO917529 JC983065 SY983065 ACU983065 AMQ983065 AWM983065 BGI983065 BQE983065 CAA983065 CJW983065 CTS983065 DDO983065 DNK983065 DXG983065 EHC983065 EQY983065 FAU983065 FKQ983065 FUM983065 GEI983065 GOE983065 GYA983065 HHW983065 HRS983065 IBO983065 ILK983065 IVG983065 JFC983065 JOY983065 JYU983065 KIQ983065 KSM983065 LCI983065 LME983065 LWA983065 MFW983065 MPS983065 MZO983065 NJK983065 NTG983065 ODC983065 OMY983065 OWU983065 PGQ983065 PQM983065 QAI983065 QKE983065 QUA983065 RDW983065 RNS983065 RXO983065 SHK983065 SRG983065 TBC983065 TKY983065 TUU983065 UEQ983065 UOM983065 UYI983065 VIE983065 VSA983065 WBW983065 WLS983065 WVO983065 JA32 SW32 ACS32 AMO32 AWK32 BGG32 BQC32 BZY32 CJU32 CTQ32 DDM32 DNI32 DXE32 EHA32 EQW32 FAS32 FKO32 FUK32 GEG32 GOC32 GXY32 HHU32 HRQ32 IBM32 ILI32 IVE32 JFA32 JOW32 JYS32 KIO32 KSK32 LCG32 LMC32 LVY32 MFU32 MPQ32 MZM32 NJI32 NTE32 ODA32 OMW32 OWS32 PGO32 PQK32 QAG32 QKC32 QTY32 RDU32 RNQ32 RXM32 SHI32 SRE32 TBA32 TKW32 TUS32 UEO32 UOK32 UYG32 VIC32 VRY32 WBU32 WLQ32 WVM32">
      <formula1>IZ32*0.75</formula1>
    </dataValidation>
    <dataValidation type="decimal" operator="lessThan" allowBlank="1" showInputMessage="1" showErrorMessage="1" promptTitle="Tähelepanu!" prompt="Kaudsed kulud moodustavad otsestest kuludest kuni 7%." sqref="JB65560:JD65560 SX65560:SZ65560 ACT65560:ACV65560 AMP65560:AMR65560 AWL65560:AWN65560 BGH65560:BGJ65560 BQD65560:BQF65560 BZZ65560:CAB65560 CJV65560:CJX65560 CTR65560:CTT65560 DDN65560:DDP65560 DNJ65560:DNL65560 DXF65560:DXH65560 EHB65560:EHD65560 EQX65560:EQZ65560 FAT65560:FAV65560 FKP65560:FKR65560 FUL65560:FUN65560 GEH65560:GEJ65560 GOD65560:GOF65560 GXZ65560:GYB65560 HHV65560:HHX65560 HRR65560:HRT65560 IBN65560:IBP65560 ILJ65560:ILL65560 IVF65560:IVH65560 JFB65560:JFD65560 JOX65560:JOZ65560 JYT65560:JYV65560 KIP65560:KIR65560 KSL65560:KSN65560 LCH65560:LCJ65560 LMD65560:LMF65560 LVZ65560:LWB65560 MFV65560:MFX65560 MPR65560:MPT65560 MZN65560:MZP65560 NJJ65560:NJL65560 NTF65560:NTH65560 ODB65560:ODD65560 OMX65560:OMZ65560 OWT65560:OWV65560 PGP65560:PGR65560 PQL65560:PQN65560 QAH65560:QAJ65560 QKD65560:QKF65560 QTZ65560:QUB65560 RDV65560:RDX65560 RNR65560:RNT65560 RXN65560:RXP65560 SHJ65560:SHL65560 SRF65560:SRH65560 TBB65560:TBD65560 TKX65560:TKZ65560 TUT65560:TUV65560 UEP65560:UER65560 UOL65560:UON65560 UYH65560:UYJ65560 VID65560:VIF65560 VRZ65560:VSB65560 WBV65560:WBX65560 WLR65560:WLT65560 WVN65560:WVP65560 JB131096:JD131096 SX131096:SZ131096 ACT131096:ACV131096 AMP131096:AMR131096 AWL131096:AWN131096 BGH131096:BGJ131096 BQD131096:BQF131096 BZZ131096:CAB131096 CJV131096:CJX131096 CTR131096:CTT131096 DDN131096:DDP131096 DNJ131096:DNL131096 DXF131096:DXH131096 EHB131096:EHD131096 EQX131096:EQZ131096 FAT131096:FAV131096 FKP131096:FKR131096 FUL131096:FUN131096 GEH131096:GEJ131096 GOD131096:GOF131096 GXZ131096:GYB131096 HHV131096:HHX131096 HRR131096:HRT131096 IBN131096:IBP131096 ILJ131096:ILL131096 IVF131096:IVH131096 JFB131096:JFD131096 JOX131096:JOZ131096 JYT131096:JYV131096 KIP131096:KIR131096 KSL131096:KSN131096 LCH131096:LCJ131096 LMD131096:LMF131096 LVZ131096:LWB131096 MFV131096:MFX131096 MPR131096:MPT131096 MZN131096:MZP131096 NJJ131096:NJL131096 NTF131096:NTH131096 ODB131096:ODD131096 OMX131096:OMZ131096 OWT131096:OWV131096 PGP131096:PGR131096 PQL131096:PQN131096 QAH131096:QAJ131096 QKD131096:QKF131096 QTZ131096:QUB131096 RDV131096:RDX131096 RNR131096:RNT131096 RXN131096:RXP131096 SHJ131096:SHL131096 SRF131096:SRH131096 TBB131096:TBD131096 TKX131096:TKZ131096 TUT131096:TUV131096 UEP131096:UER131096 UOL131096:UON131096 UYH131096:UYJ131096 VID131096:VIF131096 VRZ131096:VSB131096 WBV131096:WBX131096 WLR131096:WLT131096 WVN131096:WVP131096 JB196632:JD196632 SX196632:SZ196632 ACT196632:ACV196632 AMP196632:AMR196632 AWL196632:AWN196632 BGH196632:BGJ196632 BQD196632:BQF196632 BZZ196632:CAB196632 CJV196632:CJX196632 CTR196632:CTT196632 DDN196632:DDP196632 DNJ196632:DNL196632 DXF196632:DXH196632 EHB196632:EHD196632 EQX196632:EQZ196632 FAT196632:FAV196632 FKP196632:FKR196632 FUL196632:FUN196632 GEH196632:GEJ196632 GOD196632:GOF196632 GXZ196632:GYB196632 HHV196632:HHX196632 HRR196632:HRT196632 IBN196632:IBP196632 ILJ196632:ILL196632 IVF196632:IVH196632 JFB196632:JFD196632 JOX196632:JOZ196632 JYT196632:JYV196632 KIP196632:KIR196632 KSL196632:KSN196632 LCH196632:LCJ196632 LMD196632:LMF196632 LVZ196632:LWB196632 MFV196632:MFX196632 MPR196632:MPT196632 MZN196632:MZP196632 NJJ196632:NJL196632 NTF196632:NTH196632 ODB196632:ODD196632 OMX196632:OMZ196632 OWT196632:OWV196632 PGP196632:PGR196632 PQL196632:PQN196632 QAH196632:QAJ196632 QKD196632:QKF196632 QTZ196632:QUB196632 RDV196632:RDX196632 RNR196632:RNT196632 RXN196632:RXP196632 SHJ196632:SHL196632 SRF196632:SRH196632 TBB196632:TBD196632 TKX196632:TKZ196632 TUT196632:TUV196632 UEP196632:UER196632 UOL196632:UON196632 UYH196632:UYJ196632 VID196632:VIF196632 VRZ196632:VSB196632 WBV196632:WBX196632 WLR196632:WLT196632 WVN196632:WVP196632 JB262168:JD262168 SX262168:SZ262168 ACT262168:ACV262168 AMP262168:AMR262168 AWL262168:AWN262168 BGH262168:BGJ262168 BQD262168:BQF262168 BZZ262168:CAB262168 CJV262168:CJX262168 CTR262168:CTT262168 DDN262168:DDP262168 DNJ262168:DNL262168 DXF262168:DXH262168 EHB262168:EHD262168 EQX262168:EQZ262168 FAT262168:FAV262168 FKP262168:FKR262168 FUL262168:FUN262168 GEH262168:GEJ262168 GOD262168:GOF262168 GXZ262168:GYB262168 HHV262168:HHX262168 HRR262168:HRT262168 IBN262168:IBP262168 ILJ262168:ILL262168 IVF262168:IVH262168 JFB262168:JFD262168 JOX262168:JOZ262168 JYT262168:JYV262168 KIP262168:KIR262168 KSL262168:KSN262168 LCH262168:LCJ262168 LMD262168:LMF262168 LVZ262168:LWB262168 MFV262168:MFX262168 MPR262168:MPT262168 MZN262168:MZP262168 NJJ262168:NJL262168 NTF262168:NTH262168 ODB262168:ODD262168 OMX262168:OMZ262168 OWT262168:OWV262168 PGP262168:PGR262168 PQL262168:PQN262168 QAH262168:QAJ262168 QKD262168:QKF262168 QTZ262168:QUB262168 RDV262168:RDX262168 RNR262168:RNT262168 RXN262168:RXP262168 SHJ262168:SHL262168 SRF262168:SRH262168 TBB262168:TBD262168 TKX262168:TKZ262168 TUT262168:TUV262168 UEP262168:UER262168 UOL262168:UON262168 UYH262168:UYJ262168 VID262168:VIF262168 VRZ262168:VSB262168 WBV262168:WBX262168 WLR262168:WLT262168 WVN262168:WVP262168 JB327704:JD327704 SX327704:SZ327704 ACT327704:ACV327704 AMP327704:AMR327704 AWL327704:AWN327704 BGH327704:BGJ327704 BQD327704:BQF327704 BZZ327704:CAB327704 CJV327704:CJX327704 CTR327704:CTT327704 DDN327704:DDP327704 DNJ327704:DNL327704 DXF327704:DXH327704 EHB327704:EHD327704 EQX327704:EQZ327704 FAT327704:FAV327704 FKP327704:FKR327704 FUL327704:FUN327704 GEH327704:GEJ327704 GOD327704:GOF327704 GXZ327704:GYB327704 HHV327704:HHX327704 HRR327704:HRT327704 IBN327704:IBP327704 ILJ327704:ILL327704 IVF327704:IVH327704 JFB327704:JFD327704 JOX327704:JOZ327704 JYT327704:JYV327704 KIP327704:KIR327704 KSL327704:KSN327704 LCH327704:LCJ327704 LMD327704:LMF327704 LVZ327704:LWB327704 MFV327704:MFX327704 MPR327704:MPT327704 MZN327704:MZP327704 NJJ327704:NJL327704 NTF327704:NTH327704 ODB327704:ODD327704 OMX327704:OMZ327704 OWT327704:OWV327704 PGP327704:PGR327704 PQL327704:PQN327704 QAH327704:QAJ327704 QKD327704:QKF327704 QTZ327704:QUB327704 RDV327704:RDX327704 RNR327704:RNT327704 RXN327704:RXP327704 SHJ327704:SHL327704 SRF327704:SRH327704 TBB327704:TBD327704 TKX327704:TKZ327704 TUT327704:TUV327704 UEP327704:UER327704 UOL327704:UON327704 UYH327704:UYJ327704 VID327704:VIF327704 VRZ327704:VSB327704 WBV327704:WBX327704 WLR327704:WLT327704 WVN327704:WVP327704 JB393240:JD393240 SX393240:SZ393240 ACT393240:ACV393240 AMP393240:AMR393240 AWL393240:AWN393240 BGH393240:BGJ393240 BQD393240:BQF393240 BZZ393240:CAB393240 CJV393240:CJX393240 CTR393240:CTT393240 DDN393240:DDP393240 DNJ393240:DNL393240 DXF393240:DXH393240 EHB393240:EHD393240 EQX393240:EQZ393240 FAT393240:FAV393240 FKP393240:FKR393240 FUL393240:FUN393240 GEH393240:GEJ393240 GOD393240:GOF393240 GXZ393240:GYB393240 HHV393240:HHX393240 HRR393240:HRT393240 IBN393240:IBP393240 ILJ393240:ILL393240 IVF393240:IVH393240 JFB393240:JFD393240 JOX393240:JOZ393240 JYT393240:JYV393240 KIP393240:KIR393240 KSL393240:KSN393240 LCH393240:LCJ393240 LMD393240:LMF393240 LVZ393240:LWB393240 MFV393240:MFX393240 MPR393240:MPT393240 MZN393240:MZP393240 NJJ393240:NJL393240 NTF393240:NTH393240 ODB393240:ODD393240 OMX393240:OMZ393240 OWT393240:OWV393240 PGP393240:PGR393240 PQL393240:PQN393240 QAH393240:QAJ393240 QKD393240:QKF393240 QTZ393240:QUB393240 RDV393240:RDX393240 RNR393240:RNT393240 RXN393240:RXP393240 SHJ393240:SHL393240 SRF393240:SRH393240 TBB393240:TBD393240 TKX393240:TKZ393240 TUT393240:TUV393240 UEP393240:UER393240 UOL393240:UON393240 UYH393240:UYJ393240 VID393240:VIF393240 VRZ393240:VSB393240 WBV393240:WBX393240 WLR393240:WLT393240 WVN393240:WVP393240 JB458776:JD458776 SX458776:SZ458776 ACT458776:ACV458776 AMP458776:AMR458776 AWL458776:AWN458776 BGH458776:BGJ458776 BQD458776:BQF458776 BZZ458776:CAB458776 CJV458776:CJX458776 CTR458776:CTT458776 DDN458776:DDP458776 DNJ458776:DNL458776 DXF458776:DXH458776 EHB458776:EHD458776 EQX458776:EQZ458776 FAT458776:FAV458776 FKP458776:FKR458776 FUL458776:FUN458776 GEH458776:GEJ458776 GOD458776:GOF458776 GXZ458776:GYB458776 HHV458776:HHX458776 HRR458776:HRT458776 IBN458776:IBP458776 ILJ458776:ILL458776 IVF458776:IVH458776 JFB458776:JFD458776 JOX458776:JOZ458776 JYT458776:JYV458776 KIP458776:KIR458776 KSL458776:KSN458776 LCH458776:LCJ458776 LMD458776:LMF458776 LVZ458776:LWB458776 MFV458776:MFX458776 MPR458776:MPT458776 MZN458776:MZP458776 NJJ458776:NJL458776 NTF458776:NTH458776 ODB458776:ODD458776 OMX458776:OMZ458776 OWT458776:OWV458776 PGP458776:PGR458776 PQL458776:PQN458776 QAH458776:QAJ458776 QKD458776:QKF458776 QTZ458776:QUB458776 RDV458776:RDX458776 RNR458776:RNT458776 RXN458776:RXP458776 SHJ458776:SHL458776 SRF458776:SRH458776 TBB458776:TBD458776 TKX458776:TKZ458776 TUT458776:TUV458776 UEP458776:UER458776 UOL458776:UON458776 UYH458776:UYJ458776 VID458776:VIF458776 VRZ458776:VSB458776 WBV458776:WBX458776 WLR458776:WLT458776 WVN458776:WVP458776 JB524312:JD524312 SX524312:SZ524312 ACT524312:ACV524312 AMP524312:AMR524312 AWL524312:AWN524312 BGH524312:BGJ524312 BQD524312:BQF524312 BZZ524312:CAB524312 CJV524312:CJX524312 CTR524312:CTT524312 DDN524312:DDP524312 DNJ524312:DNL524312 DXF524312:DXH524312 EHB524312:EHD524312 EQX524312:EQZ524312 FAT524312:FAV524312 FKP524312:FKR524312 FUL524312:FUN524312 GEH524312:GEJ524312 GOD524312:GOF524312 GXZ524312:GYB524312 HHV524312:HHX524312 HRR524312:HRT524312 IBN524312:IBP524312 ILJ524312:ILL524312 IVF524312:IVH524312 JFB524312:JFD524312 JOX524312:JOZ524312 JYT524312:JYV524312 KIP524312:KIR524312 KSL524312:KSN524312 LCH524312:LCJ524312 LMD524312:LMF524312 LVZ524312:LWB524312 MFV524312:MFX524312 MPR524312:MPT524312 MZN524312:MZP524312 NJJ524312:NJL524312 NTF524312:NTH524312 ODB524312:ODD524312 OMX524312:OMZ524312 OWT524312:OWV524312 PGP524312:PGR524312 PQL524312:PQN524312 QAH524312:QAJ524312 QKD524312:QKF524312 QTZ524312:QUB524312 RDV524312:RDX524312 RNR524312:RNT524312 RXN524312:RXP524312 SHJ524312:SHL524312 SRF524312:SRH524312 TBB524312:TBD524312 TKX524312:TKZ524312 TUT524312:TUV524312 UEP524312:UER524312 UOL524312:UON524312 UYH524312:UYJ524312 VID524312:VIF524312 VRZ524312:VSB524312 WBV524312:WBX524312 WLR524312:WLT524312 WVN524312:WVP524312 JB589848:JD589848 SX589848:SZ589848 ACT589848:ACV589848 AMP589848:AMR589848 AWL589848:AWN589848 BGH589848:BGJ589848 BQD589848:BQF589848 BZZ589848:CAB589848 CJV589848:CJX589848 CTR589848:CTT589848 DDN589848:DDP589848 DNJ589848:DNL589848 DXF589848:DXH589848 EHB589848:EHD589848 EQX589848:EQZ589848 FAT589848:FAV589848 FKP589848:FKR589848 FUL589848:FUN589848 GEH589848:GEJ589848 GOD589848:GOF589848 GXZ589848:GYB589848 HHV589848:HHX589848 HRR589848:HRT589848 IBN589848:IBP589848 ILJ589848:ILL589848 IVF589848:IVH589848 JFB589848:JFD589848 JOX589848:JOZ589848 JYT589848:JYV589848 KIP589848:KIR589848 KSL589848:KSN589848 LCH589848:LCJ589848 LMD589848:LMF589848 LVZ589848:LWB589848 MFV589848:MFX589848 MPR589848:MPT589848 MZN589848:MZP589848 NJJ589848:NJL589848 NTF589848:NTH589848 ODB589848:ODD589848 OMX589848:OMZ589848 OWT589848:OWV589848 PGP589848:PGR589848 PQL589848:PQN589848 QAH589848:QAJ589848 QKD589848:QKF589848 QTZ589848:QUB589848 RDV589848:RDX589848 RNR589848:RNT589848 RXN589848:RXP589848 SHJ589848:SHL589848 SRF589848:SRH589848 TBB589848:TBD589848 TKX589848:TKZ589848 TUT589848:TUV589848 UEP589848:UER589848 UOL589848:UON589848 UYH589848:UYJ589848 VID589848:VIF589848 VRZ589848:VSB589848 WBV589848:WBX589848 WLR589848:WLT589848 WVN589848:WVP589848 JB655384:JD655384 SX655384:SZ655384 ACT655384:ACV655384 AMP655384:AMR655384 AWL655384:AWN655384 BGH655384:BGJ655384 BQD655384:BQF655384 BZZ655384:CAB655384 CJV655384:CJX655384 CTR655384:CTT655384 DDN655384:DDP655384 DNJ655384:DNL655384 DXF655384:DXH655384 EHB655384:EHD655384 EQX655384:EQZ655384 FAT655384:FAV655384 FKP655384:FKR655384 FUL655384:FUN655384 GEH655384:GEJ655384 GOD655384:GOF655384 GXZ655384:GYB655384 HHV655384:HHX655384 HRR655384:HRT655384 IBN655384:IBP655384 ILJ655384:ILL655384 IVF655384:IVH655384 JFB655384:JFD655384 JOX655384:JOZ655384 JYT655384:JYV655384 KIP655384:KIR655384 KSL655384:KSN655384 LCH655384:LCJ655384 LMD655384:LMF655384 LVZ655384:LWB655384 MFV655384:MFX655384 MPR655384:MPT655384 MZN655384:MZP655384 NJJ655384:NJL655384 NTF655384:NTH655384 ODB655384:ODD655384 OMX655384:OMZ655384 OWT655384:OWV655384 PGP655384:PGR655384 PQL655384:PQN655384 QAH655384:QAJ655384 QKD655384:QKF655384 QTZ655384:QUB655384 RDV655384:RDX655384 RNR655384:RNT655384 RXN655384:RXP655384 SHJ655384:SHL655384 SRF655384:SRH655384 TBB655384:TBD655384 TKX655384:TKZ655384 TUT655384:TUV655384 UEP655384:UER655384 UOL655384:UON655384 UYH655384:UYJ655384 VID655384:VIF655384 VRZ655384:VSB655384 WBV655384:WBX655384 WLR655384:WLT655384 WVN655384:WVP655384 JB720920:JD720920 SX720920:SZ720920 ACT720920:ACV720920 AMP720920:AMR720920 AWL720920:AWN720920 BGH720920:BGJ720920 BQD720920:BQF720920 BZZ720920:CAB720920 CJV720920:CJX720920 CTR720920:CTT720920 DDN720920:DDP720920 DNJ720920:DNL720920 DXF720920:DXH720920 EHB720920:EHD720920 EQX720920:EQZ720920 FAT720920:FAV720920 FKP720920:FKR720920 FUL720920:FUN720920 GEH720920:GEJ720920 GOD720920:GOF720920 GXZ720920:GYB720920 HHV720920:HHX720920 HRR720920:HRT720920 IBN720920:IBP720920 ILJ720920:ILL720920 IVF720920:IVH720920 JFB720920:JFD720920 JOX720920:JOZ720920 JYT720920:JYV720920 KIP720920:KIR720920 KSL720920:KSN720920 LCH720920:LCJ720920 LMD720920:LMF720920 LVZ720920:LWB720920 MFV720920:MFX720920 MPR720920:MPT720920 MZN720920:MZP720920 NJJ720920:NJL720920 NTF720920:NTH720920 ODB720920:ODD720920 OMX720920:OMZ720920 OWT720920:OWV720920 PGP720920:PGR720920 PQL720920:PQN720920 QAH720920:QAJ720920 QKD720920:QKF720920 QTZ720920:QUB720920 RDV720920:RDX720920 RNR720920:RNT720920 RXN720920:RXP720920 SHJ720920:SHL720920 SRF720920:SRH720920 TBB720920:TBD720920 TKX720920:TKZ720920 TUT720920:TUV720920 UEP720920:UER720920 UOL720920:UON720920 UYH720920:UYJ720920 VID720920:VIF720920 VRZ720920:VSB720920 WBV720920:WBX720920 WLR720920:WLT720920 WVN720920:WVP720920 JB786456:JD786456 SX786456:SZ786456 ACT786456:ACV786456 AMP786456:AMR786456 AWL786456:AWN786456 BGH786456:BGJ786456 BQD786456:BQF786456 BZZ786456:CAB786456 CJV786456:CJX786456 CTR786456:CTT786456 DDN786456:DDP786456 DNJ786456:DNL786456 DXF786456:DXH786456 EHB786456:EHD786456 EQX786456:EQZ786456 FAT786456:FAV786456 FKP786456:FKR786456 FUL786456:FUN786456 GEH786456:GEJ786456 GOD786456:GOF786456 GXZ786456:GYB786456 HHV786456:HHX786456 HRR786456:HRT786456 IBN786456:IBP786456 ILJ786456:ILL786456 IVF786456:IVH786456 JFB786456:JFD786456 JOX786456:JOZ786456 JYT786456:JYV786456 KIP786456:KIR786456 KSL786456:KSN786456 LCH786456:LCJ786456 LMD786456:LMF786456 LVZ786456:LWB786456 MFV786456:MFX786456 MPR786456:MPT786456 MZN786456:MZP786456 NJJ786456:NJL786456 NTF786456:NTH786456 ODB786456:ODD786456 OMX786456:OMZ786456 OWT786456:OWV786456 PGP786456:PGR786456 PQL786456:PQN786456 QAH786456:QAJ786456 QKD786456:QKF786456 QTZ786456:QUB786456 RDV786456:RDX786456 RNR786456:RNT786456 RXN786456:RXP786456 SHJ786456:SHL786456 SRF786456:SRH786456 TBB786456:TBD786456 TKX786456:TKZ786456 TUT786456:TUV786456 UEP786456:UER786456 UOL786456:UON786456 UYH786456:UYJ786456 VID786456:VIF786456 VRZ786456:VSB786456 WBV786456:WBX786456 WLR786456:WLT786456 WVN786456:WVP786456 JB851992:JD851992 SX851992:SZ851992 ACT851992:ACV851992 AMP851992:AMR851992 AWL851992:AWN851992 BGH851992:BGJ851992 BQD851992:BQF851992 BZZ851992:CAB851992 CJV851992:CJX851992 CTR851992:CTT851992 DDN851992:DDP851992 DNJ851992:DNL851992 DXF851992:DXH851992 EHB851992:EHD851992 EQX851992:EQZ851992 FAT851992:FAV851992 FKP851992:FKR851992 FUL851992:FUN851992 GEH851992:GEJ851992 GOD851992:GOF851992 GXZ851992:GYB851992 HHV851992:HHX851992 HRR851992:HRT851992 IBN851992:IBP851992 ILJ851992:ILL851992 IVF851992:IVH851992 JFB851992:JFD851992 JOX851992:JOZ851992 JYT851992:JYV851992 KIP851992:KIR851992 KSL851992:KSN851992 LCH851992:LCJ851992 LMD851992:LMF851992 LVZ851992:LWB851992 MFV851992:MFX851992 MPR851992:MPT851992 MZN851992:MZP851992 NJJ851992:NJL851992 NTF851992:NTH851992 ODB851992:ODD851992 OMX851992:OMZ851992 OWT851992:OWV851992 PGP851992:PGR851992 PQL851992:PQN851992 QAH851992:QAJ851992 QKD851992:QKF851992 QTZ851992:QUB851992 RDV851992:RDX851992 RNR851992:RNT851992 RXN851992:RXP851992 SHJ851992:SHL851992 SRF851992:SRH851992 TBB851992:TBD851992 TKX851992:TKZ851992 TUT851992:TUV851992 UEP851992:UER851992 UOL851992:UON851992 UYH851992:UYJ851992 VID851992:VIF851992 VRZ851992:VSB851992 WBV851992:WBX851992 WLR851992:WLT851992 WVN851992:WVP851992 JB917528:JD917528 SX917528:SZ917528 ACT917528:ACV917528 AMP917528:AMR917528 AWL917528:AWN917528 BGH917528:BGJ917528 BQD917528:BQF917528 BZZ917528:CAB917528 CJV917528:CJX917528 CTR917528:CTT917528 DDN917528:DDP917528 DNJ917528:DNL917528 DXF917528:DXH917528 EHB917528:EHD917528 EQX917528:EQZ917528 FAT917528:FAV917528 FKP917528:FKR917528 FUL917528:FUN917528 GEH917528:GEJ917528 GOD917528:GOF917528 GXZ917528:GYB917528 HHV917528:HHX917528 HRR917528:HRT917528 IBN917528:IBP917528 ILJ917528:ILL917528 IVF917528:IVH917528 JFB917528:JFD917528 JOX917528:JOZ917528 JYT917528:JYV917528 KIP917528:KIR917528 KSL917528:KSN917528 LCH917528:LCJ917528 LMD917528:LMF917528 LVZ917528:LWB917528 MFV917528:MFX917528 MPR917528:MPT917528 MZN917528:MZP917528 NJJ917528:NJL917528 NTF917528:NTH917528 ODB917528:ODD917528 OMX917528:OMZ917528 OWT917528:OWV917528 PGP917528:PGR917528 PQL917528:PQN917528 QAH917528:QAJ917528 QKD917528:QKF917528 QTZ917528:QUB917528 RDV917528:RDX917528 RNR917528:RNT917528 RXN917528:RXP917528 SHJ917528:SHL917528 SRF917528:SRH917528 TBB917528:TBD917528 TKX917528:TKZ917528 TUT917528:TUV917528 UEP917528:UER917528 UOL917528:UON917528 UYH917528:UYJ917528 VID917528:VIF917528 VRZ917528:VSB917528 WBV917528:WBX917528 WLR917528:WLT917528 WVN917528:WVP917528 JB983064:JD983064 SX983064:SZ983064 ACT983064:ACV983064 AMP983064:AMR983064 AWL983064:AWN983064 BGH983064:BGJ983064 BQD983064:BQF983064 BZZ983064:CAB983064 CJV983064:CJX983064 CTR983064:CTT983064 DDN983064:DDP983064 DNJ983064:DNL983064 DXF983064:DXH983064 EHB983064:EHD983064 EQX983064:EQZ983064 FAT983064:FAV983064 FKP983064:FKR983064 FUL983064:FUN983064 GEH983064:GEJ983064 GOD983064:GOF983064 GXZ983064:GYB983064 HHV983064:HHX983064 HRR983064:HRT983064 IBN983064:IBP983064 ILJ983064:ILL983064 IVF983064:IVH983064 JFB983064:JFD983064 JOX983064:JOZ983064 JYT983064:JYV983064 KIP983064:KIR983064 KSL983064:KSN983064 LCH983064:LCJ983064 LMD983064:LMF983064 LVZ983064:LWB983064 MFV983064:MFX983064 MPR983064:MPT983064 MZN983064:MZP983064 NJJ983064:NJL983064 NTF983064:NTH983064 ODB983064:ODD983064 OMX983064:OMZ983064 OWT983064:OWV983064 PGP983064:PGR983064 PQL983064:PQN983064 QAH983064:QAJ983064 QKD983064:QKF983064 QTZ983064:QUB983064 RDV983064:RDX983064 RNR983064:RNT983064 RXN983064:RXP983064 SHJ983064:SHL983064 SRF983064:SRH983064 TBB983064:TBD983064 TKX983064:TKZ983064 TUT983064:TUV983064 UEP983064:UER983064 UOL983064:UON983064 UYH983064:UYJ983064 VID983064:VIF983064 VRZ983064:VSB983064 WBV983064:WBX983064 WLR983064:WLT983064 WVN983064:WVP983064 G65560:H65560 G983064:H983064 G917528:H917528 G851992:H851992 G786456:H786456 G720920:H720920 G655384:H655384 G589848:H589848 G524312:H524312 G458776:H458776 G393240:H393240 G327704:H327704 G262168:H262168 G196632:H196632 G131096:H131096">
      <formula1>(0.07*G65558)/1</formula1>
    </dataValidation>
    <dataValidation type="decimal" operator="lessThan" allowBlank="1" showInputMessage="1" showErrorMessage="1" promptTitle="Tähelepanu!" prompt="SiM toetus on kuni 25% projekti kogukuludest." sqref="H131097 H65561 H983065 H917529 H851993 H786457 H720921 H655385 H589849 H524313 H458777 H393241 H327705 H262169 H196633">
      <formula1>G65561*0.25</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37:D39 D41:D44 D46:D56 D58:D68">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70">
      <formula1>ROUND(G69*7%,2)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C30</formula1>
    </dataValidation>
    <dataValidation type="custom" allowBlank="1" showInputMessage="1" showErrorMessage="1" sqref="D13">
      <formula1>IF(SUM(D12:D16)&gt;100," ",100-(D12+D14+D15+D16))</formula1>
    </dataValidation>
    <dataValidation type="decimal" operator="equal" allowBlank="1" showInputMessage="1" showErrorMessage="1" promptTitle="Tähelepanu!" prompt="Kogusumma peab olema võrdne projekti kogukuludega." sqref="B32">
      <formula1>G79</formula1>
    </dataValidation>
  </dataValidations>
  <pageMargins left="0.7" right="0.7" top="0.75" bottom="0.75" header="0.3" footer="0.3"/>
  <pageSetup paperSize="9" orientation="portrait" r:id="rId1"/>
  <ignoredErrors>
    <ignoredError sqref="C14 D17 G71 G36 G43:G44 G41 G38:G39 C17"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tabSelected="1" zoomScaleNormal="100" workbookViewId="0">
      <selection activeCell="M48" sqref="M48"/>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98</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27"/>
      <c r="E8" s="28"/>
      <c r="F8" s="28"/>
      <c r="G8" s="27"/>
      <c r="H8" s="64"/>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59</v>
      </c>
      <c r="B41" s="148"/>
      <c r="C41" s="148"/>
      <c r="D41" s="148"/>
      <c r="E41" s="148"/>
      <c r="F41" s="148"/>
      <c r="G41" s="149"/>
      <c r="H41" s="71">
        <f>SUM(H24:H40)</f>
        <v>0</v>
      </c>
    </row>
    <row r="42" spans="1:8" x14ac:dyDescent="0.25">
      <c r="A42" s="140" t="s">
        <v>101</v>
      </c>
      <c r="B42" s="140"/>
      <c r="C42" s="141"/>
      <c r="D42" s="17"/>
      <c r="E42" s="17"/>
      <c r="F42" s="17"/>
      <c r="G42" s="17"/>
      <c r="H42" s="71">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24:F40">
      <formula1>E6</formula1>
    </dataValidation>
  </dataValidation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9" t="s">
        <v>31</v>
      </c>
    </row>
    <row r="2" spans="1:1" ht="15.75" x14ac:dyDescent="0.25">
      <c r="A2" s="19" t="s">
        <v>32</v>
      </c>
    </row>
    <row r="3" spans="1:1" ht="15.75" x14ac:dyDescent="0.25">
      <c r="A3" s="19" t="s">
        <v>33</v>
      </c>
    </row>
    <row r="6" spans="1:1" ht="15.75" x14ac:dyDescent="0.25">
      <c r="A6" s="19" t="s">
        <v>43</v>
      </c>
    </row>
    <row r="7" spans="1:1" ht="15.75" x14ac:dyDescent="0.25">
      <c r="A7" s="19" t="s">
        <v>87</v>
      </c>
    </row>
    <row r="8" spans="1:1" s="16" customFormat="1" ht="15.75" x14ac:dyDescent="0.25">
      <c r="A8" s="19" t="s">
        <v>62</v>
      </c>
    </row>
    <row r="9" spans="1:1" ht="15.75" x14ac:dyDescent="0.25">
      <c r="A9" s="19" t="s">
        <v>63</v>
      </c>
    </row>
    <row r="12" spans="1:1" ht="15.75" x14ac:dyDescent="0.25">
      <c r="A12" s="19" t="s">
        <v>80</v>
      </c>
    </row>
    <row r="13" spans="1:1" ht="15.75" x14ac:dyDescent="0.25">
      <c r="A13" s="19" t="s">
        <v>81</v>
      </c>
    </row>
    <row r="14" spans="1:1" ht="15.75" x14ac:dyDescent="0.25">
      <c r="A14" s="19" t="s">
        <v>82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E45"/>
  <sheetViews>
    <sheetView workbookViewId="0">
      <selection activeCell="G15" sqref="G15"/>
    </sheetView>
  </sheetViews>
  <sheetFormatPr defaultColWidth="9.140625" defaultRowHeight="15.75" x14ac:dyDescent="0.25"/>
  <cols>
    <col min="1" max="1" width="7" style="19" customWidth="1"/>
    <col min="2" max="2" width="36.28515625" style="19" customWidth="1"/>
    <col min="3" max="3" width="15.140625" style="19" customWidth="1"/>
    <col min="4" max="4" width="20.28515625" style="19" customWidth="1"/>
    <col min="5" max="5" width="17.42578125" style="19" customWidth="1"/>
    <col min="6" max="16384" width="9.140625" style="19"/>
  </cols>
  <sheetData>
    <row r="1" spans="1:5" x14ac:dyDescent="0.25">
      <c r="A1" s="32"/>
    </row>
    <row r="2" spans="1:5" x14ac:dyDescent="0.25">
      <c r="A2" s="32" t="str">
        <f>IF(D23=D37,"","Tähelepanu! Tabel 1. Projekti maksumus ja tulud allikate lõikes (EUR). Projekti tegelikud tulud kokku ei ole võrdne projekti tegelike kuludega.")</f>
        <v/>
      </c>
    </row>
    <row r="3" spans="1:5" x14ac:dyDescent="0.25">
      <c r="A3" s="32" t="str">
        <f>IF(C45=D37,"","Tähelepanu! Tabel 3. Projekti kulud meetmete lõikes (EUR) kokku ei ole võrdne Tabel 2. Kuluaruande koond tegelikud kulud kokku")</f>
        <v/>
      </c>
      <c r="D3" s="38"/>
    </row>
    <row r="4" spans="1:5" x14ac:dyDescent="0.25">
      <c r="A4" s="79" t="s">
        <v>30</v>
      </c>
      <c r="B4" s="80"/>
      <c r="C4" s="80"/>
      <c r="D4" s="81"/>
    </row>
    <row r="5" spans="1:5" x14ac:dyDescent="0.25">
      <c r="A5" s="3" t="s">
        <v>73</v>
      </c>
    </row>
    <row r="6" spans="1:5" x14ac:dyDescent="0.25">
      <c r="A6" s="38" t="s">
        <v>122</v>
      </c>
      <c r="B6" s="29"/>
      <c r="C6" s="29"/>
      <c r="D6" s="29"/>
      <c r="E6" s="29"/>
    </row>
    <row r="7" spans="1:5" x14ac:dyDescent="0.25">
      <c r="A7" s="38" t="s">
        <v>123</v>
      </c>
      <c r="B7" s="93"/>
      <c r="C7" s="29"/>
      <c r="D7" s="29"/>
      <c r="E7" s="29"/>
    </row>
    <row r="8" spans="1:5" x14ac:dyDescent="0.25">
      <c r="A8" s="38" t="s">
        <v>124</v>
      </c>
      <c r="B8" s="29"/>
      <c r="C8" s="29"/>
      <c r="D8" s="29"/>
      <c r="E8" s="29"/>
    </row>
    <row r="9" spans="1:5" x14ac:dyDescent="0.25">
      <c r="A9" s="38" t="s">
        <v>144</v>
      </c>
      <c r="B9" s="29"/>
      <c r="C9" s="29"/>
      <c r="D9" s="29"/>
      <c r="E9" s="29"/>
    </row>
    <row r="10" spans="1:5" x14ac:dyDescent="0.25">
      <c r="A10" s="38" t="s">
        <v>129</v>
      </c>
      <c r="B10" s="29"/>
      <c r="C10" s="37"/>
      <c r="D10" s="37"/>
      <c r="E10" s="37"/>
    </row>
    <row r="11" spans="1:5" x14ac:dyDescent="0.25">
      <c r="A11" s="38"/>
      <c r="B11" s="29"/>
      <c r="C11" s="37"/>
      <c r="D11" s="37"/>
      <c r="E11" s="37"/>
    </row>
    <row r="12" spans="1:5" x14ac:dyDescent="0.25">
      <c r="A12" s="3"/>
      <c r="C12" s="37"/>
      <c r="D12" s="37"/>
      <c r="E12" s="37"/>
    </row>
    <row r="13" spans="1:5" x14ac:dyDescent="0.25">
      <c r="A13" s="3" t="s">
        <v>76</v>
      </c>
    </row>
    <row r="14" spans="1:5" x14ac:dyDescent="0.25">
      <c r="A14" s="39"/>
      <c r="B14" s="40"/>
      <c r="C14" s="40"/>
      <c r="D14" s="113" t="s">
        <v>74</v>
      </c>
      <c r="E14" s="114"/>
    </row>
    <row r="15" spans="1:5" ht="15.75" customHeight="1" x14ac:dyDescent="0.25">
      <c r="A15" s="39"/>
      <c r="B15" s="40"/>
      <c r="C15" s="40"/>
      <c r="D15" s="129" t="s">
        <v>78</v>
      </c>
      <c r="E15" s="131" t="s">
        <v>120</v>
      </c>
    </row>
    <row r="16" spans="1:5" x14ac:dyDescent="0.25">
      <c r="A16" s="39"/>
      <c r="B16" s="40" t="s">
        <v>19</v>
      </c>
      <c r="C16" s="40" t="s">
        <v>24</v>
      </c>
      <c r="D16" s="130"/>
      <c r="E16" s="132"/>
    </row>
    <row r="17" spans="1:5" x14ac:dyDescent="0.25">
      <c r="A17" s="43">
        <v>1</v>
      </c>
      <c r="B17" s="44" t="s">
        <v>4</v>
      </c>
      <c r="C17" s="60">
        <f>'A. Eelarve'!C12</f>
        <v>2812.5</v>
      </c>
      <c r="D17" s="45" t="s">
        <v>145</v>
      </c>
      <c r="E17" s="60">
        <v>2812.5</v>
      </c>
    </row>
    <row r="18" spans="1:5" x14ac:dyDescent="0.25">
      <c r="A18" s="43">
        <v>2</v>
      </c>
      <c r="B18" s="44" t="s">
        <v>21</v>
      </c>
      <c r="C18" s="60">
        <f>'A. Eelarve'!C13</f>
        <v>937.5</v>
      </c>
      <c r="D18" s="45" t="s">
        <v>146</v>
      </c>
      <c r="E18" s="60">
        <v>937.5</v>
      </c>
    </row>
    <row r="19" spans="1:5" x14ac:dyDescent="0.25">
      <c r="A19" s="43">
        <v>3</v>
      </c>
      <c r="B19" s="44" t="s">
        <v>23</v>
      </c>
      <c r="C19" s="60">
        <f>'A. Eelarve'!C14</f>
        <v>0</v>
      </c>
      <c r="D19" s="45"/>
      <c r="E19" s="60"/>
    </row>
    <row r="20" spans="1:5" x14ac:dyDescent="0.25">
      <c r="A20" s="43">
        <v>4</v>
      </c>
      <c r="B20" s="44" t="s">
        <v>22</v>
      </c>
      <c r="C20" s="60">
        <f>'A. Eelarve'!C15</f>
        <v>0</v>
      </c>
      <c r="D20" s="45"/>
      <c r="E20" s="60"/>
    </row>
    <row r="21" spans="1:5" x14ac:dyDescent="0.25">
      <c r="A21" s="43">
        <v>5</v>
      </c>
      <c r="B21" s="44" t="s">
        <v>52</v>
      </c>
      <c r="C21" s="60">
        <f>'A. Eelarve'!C16</f>
        <v>0</v>
      </c>
      <c r="D21" s="45"/>
      <c r="E21" s="60"/>
    </row>
    <row r="22" spans="1:5" x14ac:dyDescent="0.25">
      <c r="A22" s="97" t="s">
        <v>65</v>
      </c>
      <c r="B22" s="98"/>
      <c r="C22" s="50">
        <f>SUM(C17:C21)</f>
        <v>3750</v>
      </c>
      <c r="D22" s="46"/>
      <c r="E22" s="50">
        <f>SUM(E17:E21)</f>
        <v>3750</v>
      </c>
    </row>
    <row r="24" spans="1:5" x14ac:dyDescent="0.25">
      <c r="A24" s="3" t="s">
        <v>77</v>
      </c>
    </row>
    <row r="25" spans="1:5" x14ac:dyDescent="0.25">
      <c r="A25" s="121" t="s">
        <v>19</v>
      </c>
      <c r="B25" s="122"/>
      <c r="C25" s="118" t="s">
        <v>24</v>
      </c>
      <c r="D25" s="115" t="s">
        <v>74</v>
      </c>
      <c r="E25" s="116"/>
    </row>
    <row r="26" spans="1:5" x14ac:dyDescent="0.25">
      <c r="A26" s="123"/>
      <c r="B26" s="124"/>
      <c r="C26" s="119"/>
      <c r="D26" s="127" t="s">
        <v>120</v>
      </c>
      <c r="E26" s="128"/>
    </row>
    <row r="27" spans="1:5" ht="36" customHeight="1" x14ac:dyDescent="0.25">
      <c r="A27" s="125"/>
      <c r="B27" s="126"/>
      <c r="C27" s="120"/>
      <c r="D27" s="41" t="s">
        <v>75</v>
      </c>
      <c r="E27" s="56" t="s">
        <v>20</v>
      </c>
    </row>
    <row r="28" spans="1:5" x14ac:dyDescent="0.25">
      <c r="A28" s="43">
        <v>1</v>
      </c>
      <c r="B28" s="44" t="s">
        <v>4</v>
      </c>
      <c r="C28" s="60">
        <f>SUM(E28)</f>
        <v>2812.5</v>
      </c>
      <c r="D28" s="28">
        <v>42618</v>
      </c>
      <c r="E28" s="64">
        <v>2812.5</v>
      </c>
    </row>
    <row r="29" spans="1:5" x14ac:dyDescent="0.25">
      <c r="A29" s="43">
        <v>2</v>
      </c>
      <c r="B29" s="44" t="s">
        <v>21</v>
      </c>
      <c r="C29" s="60">
        <f t="shared" ref="C29:C32" si="0">SUM(E29)</f>
        <v>937.5</v>
      </c>
      <c r="D29" s="28">
        <v>42618</v>
      </c>
      <c r="E29" s="64">
        <v>937.5</v>
      </c>
    </row>
    <row r="30" spans="1:5" x14ac:dyDescent="0.25">
      <c r="A30" s="43">
        <v>3</v>
      </c>
      <c r="B30" s="44" t="s">
        <v>23</v>
      </c>
      <c r="C30" s="60">
        <f t="shared" si="0"/>
        <v>0</v>
      </c>
      <c r="D30" s="28"/>
      <c r="E30" s="64"/>
    </row>
    <row r="31" spans="1:5" x14ac:dyDescent="0.25">
      <c r="A31" s="43">
        <v>4</v>
      </c>
      <c r="B31" s="44" t="s">
        <v>22</v>
      </c>
      <c r="C31" s="60">
        <f t="shared" si="0"/>
        <v>0</v>
      </c>
      <c r="D31" s="28"/>
      <c r="E31" s="64"/>
    </row>
    <row r="32" spans="1:5" x14ac:dyDescent="0.25">
      <c r="A32" s="43">
        <v>5</v>
      </c>
      <c r="B32" s="44" t="s">
        <v>52</v>
      </c>
      <c r="C32" s="60">
        <f t="shared" si="0"/>
        <v>0</v>
      </c>
      <c r="D32" s="28"/>
      <c r="E32" s="64"/>
    </row>
    <row r="33" spans="1:5" x14ac:dyDescent="0.25">
      <c r="A33" s="97" t="s">
        <v>65</v>
      </c>
      <c r="B33" s="98"/>
      <c r="C33" s="50">
        <f>SUM(C28:C32)</f>
        <v>3750</v>
      </c>
      <c r="D33" s="46"/>
      <c r="E33" s="50">
        <f>SUM(E28:E32)</f>
        <v>3750</v>
      </c>
    </row>
    <row r="36" spans="1:5" x14ac:dyDescent="0.25">
      <c r="A36" s="3"/>
    </row>
    <row r="38" spans="1:5" ht="15" customHeight="1" x14ac:dyDescent="0.25">
      <c r="A38" s="117"/>
      <c r="B38" s="117"/>
      <c r="C38" s="117"/>
      <c r="D38" s="117"/>
      <c r="E38" s="117"/>
    </row>
    <row r="39" spans="1:5" x14ac:dyDescent="0.25">
      <c r="A39" s="117"/>
      <c r="B39" s="117"/>
      <c r="C39" s="117"/>
      <c r="D39" s="117"/>
      <c r="E39" s="117"/>
    </row>
    <row r="42" spans="1:5" x14ac:dyDescent="0.25">
      <c r="A42" s="19" t="s">
        <v>95</v>
      </c>
    </row>
    <row r="44" spans="1:5" x14ac:dyDescent="0.25">
      <c r="A44" s="19" t="s">
        <v>137</v>
      </c>
    </row>
    <row r="45" spans="1:5" x14ac:dyDescent="0.25">
      <c r="A45" s="83" t="s">
        <v>138</v>
      </c>
    </row>
  </sheetData>
  <sheetProtection selectLockedCells="1"/>
  <mergeCells count="10">
    <mergeCell ref="D14:E14"/>
    <mergeCell ref="D25:E25"/>
    <mergeCell ref="A38:E39"/>
    <mergeCell ref="C25:C27"/>
    <mergeCell ref="A25:B27"/>
    <mergeCell ref="A22:B22"/>
    <mergeCell ref="A33:B33"/>
    <mergeCell ref="D26:E26"/>
    <mergeCell ref="D15:D16"/>
    <mergeCell ref="E15:E16"/>
  </mergeCells>
  <dataValidations count="2">
    <dataValidation type="decimal" operator="equal" allowBlank="1" showInputMessage="1" showErrorMessage="1" sqref="C33:D33 C22:D22">
      <formula1>C32</formula1>
    </dataValidation>
    <dataValidation operator="equal" allowBlank="1" showErrorMessage="1" promptTitle="Tähelepanu!" prompt="AMIF tulu peab võrduma AMIF kuluga." sqref="B16 A25"/>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3"/>
  <sheetViews>
    <sheetView topLeftCell="A13" zoomScale="80" zoomScaleNormal="80" workbookViewId="0">
      <selection activeCell="J19" sqref="J19"/>
    </sheetView>
  </sheetViews>
  <sheetFormatPr defaultColWidth="9.140625" defaultRowHeight="15.75" x14ac:dyDescent="0.25"/>
  <cols>
    <col min="1" max="1" width="25.28515625" style="1" customWidth="1"/>
    <col min="2" max="2" width="41.85546875" style="1" customWidth="1"/>
    <col min="3" max="3" width="17.28515625" style="1" customWidth="1"/>
    <col min="4" max="4" width="15.85546875" style="1" customWidth="1"/>
    <col min="5" max="5" width="18.140625" style="1" customWidth="1"/>
    <col min="6" max="6" width="12.140625" style="1" bestFit="1" customWidth="1"/>
    <col min="7" max="7" width="11.42578125" style="1" customWidth="1"/>
    <col min="8" max="10" width="9.140625" style="1"/>
    <col min="11" max="11" width="9.140625" style="1" customWidth="1"/>
    <col min="12" max="13" width="9.140625" style="1"/>
    <col min="14" max="14" width="10.7109375" style="1" customWidth="1"/>
    <col min="15" max="15" width="8.85546875" style="1" customWidth="1"/>
    <col min="16" max="16384" width="9.140625" style="1"/>
  </cols>
  <sheetData>
    <row r="1" spans="1:15" s="19" customFormat="1" x14ac:dyDescent="0.25">
      <c r="A1" s="32" t="str">
        <f>IF(G21=0,"",IF(G21=100,"","Tähelepanu! Tabel 1. Projekti maksumus ja tulud allikate lõikes (EUR), osakaalude summa ei moodusta 100%"))</f>
        <v/>
      </c>
    </row>
    <row r="2" spans="1:15" s="19" customFormat="1" x14ac:dyDescent="0.25">
      <c r="A2" s="32" t="str">
        <f>IF(D21=D36,"","Tähelepanu! Tabel 1. Projekti maksumus ja tulud allikate lõikes (EUR). Projekti tegelikud tulud kokku ei ole võrdne projekti tegelike kuludega.")</f>
        <v/>
      </c>
    </row>
    <row r="3" spans="1:15" s="19" customFormat="1" x14ac:dyDescent="0.25">
      <c r="A3" s="82"/>
      <c r="B3" s="80"/>
      <c r="D3" s="38"/>
    </row>
    <row r="4" spans="1:15" s="19" customFormat="1" x14ac:dyDescent="0.25">
      <c r="A4" s="79" t="s">
        <v>30</v>
      </c>
      <c r="B4" s="80"/>
      <c r="D4" s="38"/>
    </row>
    <row r="5" spans="1:15" x14ac:dyDescent="0.25">
      <c r="A5" s="3" t="s">
        <v>0</v>
      </c>
    </row>
    <row r="6" spans="1:15" s="29" customFormat="1" x14ac:dyDescent="0.25">
      <c r="A6" s="38" t="s">
        <v>50</v>
      </c>
      <c r="B6" s="29" t="s">
        <v>125</v>
      </c>
    </row>
    <row r="7" spans="1:15" s="29" customFormat="1" x14ac:dyDescent="0.25">
      <c r="A7" s="38" t="s">
        <v>104</v>
      </c>
      <c r="B7" s="29" t="s">
        <v>126</v>
      </c>
    </row>
    <row r="8" spans="1:15" s="29" customFormat="1" x14ac:dyDescent="0.25">
      <c r="A8" s="38" t="s">
        <v>105</v>
      </c>
      <c r="B8" s="29" t="s">
        <v>127</v>
      </c>
    </row>
    <row r="9" spans="1:15" s="29" customFormat="1" x14ac:dyDescent="0.25">
      <c r="A9" s="38" t="s">
        <v>106</v>
      </c>
      <c r="B9" s="29" t="s">
        <v>143</v>
      </c>
    </row>
    <row r="10" spans="1:15" s="29" customFormat="1" x14ac:dyDescent="0.25">
      <c r="A10" s="38" t="s">
        <v>1</v>
      </c>
      <c r="B10" s="29" t="s">
        <v>139</v>
      </c>
      <c r="C10" s="37"/>
      <c r="D10" s="37"/>
      <c r="E10" s="37"/>
      <c r="F10" s="37"/>
      <c r="G10" s="37"/>
      <c r="H10" s="37"/>
      <c r="I10" s="37"/>
      <c r="J10" s="37"/>
      <c r="K10" s="37"/>
      <c r="L10" s="37"/>
      <c r="M10" s="37"/>
      <c r="N10" s="37"/>
      <c r="O10" s="37"/>
    </row>
    <row r="11" spans="1:15" x14ac:dyDescent="0.25">
      <c r="A11" s="74" t="s">
        <v>51</v>
      </c>
      <c r="B11" s="1" t="s">
        <v>128</v>
      </c>
      <c r="C11" s="8"/>
      <c r="D11" s="7"/>
      <c r="E11" s="7"/>
      <c r="F11" s="7"/>
      <c r="G11" s="7"/>
      <c r="H11" s="7"/>
      <c r="I11" s="7"/>
      <c r="J11" s="7"/>
      <c r="K11" s="7"/>
      <c r="L11" s="7"/>
      <c r="M11" s="7"/>
      <c r="N11" s="7"/>
      <c r="O11" s="7"/>
    </row>
    <row r="12" spans="1:15" x14ac:dyDescent="0.25">
      <c r="H12" s="7"/>
      <c r="I12" s="7"/>
      <c r="J12" s="7"/>
      <c r="K12" s="7"/>
      <c r="L12" s="7"/>
      <c r="M12" s="7"/>
      <c r="N12" s="7"/>
      <c r="O12" s="7"/>
    </row>
    <row r="14" spans="1:15" x14ac:dyDescent="0.25">
      <c r="A14" s="139" t="s">
        <v>66</v>
      </c>
      <c r="B14" s="139"/>
      <c r="C14" s="24"/>
      <c r="D14" s="24"/>
    </row>
    <row r="15" spans="1:15" ht="63" x14ac:dyDescent="0.25">
      <c r="A15" s="39"/>
      <c r="B15" s="40" t="s">
        <v>19</v>
      </c>
      <c r="C15" s="41" t="s">
        <v>71</v>
      </c>
      <c r="D15" s="41" t="s">
        <v>72</v>
      </c>
      <c r="E15" s="41" t="s">
        <v>141</v>
      </c>
      <c r="F15" s="42" t="s">
        <v>140</v>
      </c>
      <c r="G15" s="25" t="s">
        <v>64</v>
      </c>
    </row>
    <row r="16" spans="1:15" x14ac:dyDescent="0.25">
      <c r="A16" s="43">
        <v>1</v>
      </c>
      <c r="B16" s="44" t="s">
        <v>4</v>
      </c>
      <c r="C16" s="60">
        <f>'A. Eelarve'!C12</f>
        <v>2812.5</v>
      </c>
      <c r="D16" s="60">
        <f>E16+F16</f>
        <v>2812.5</v>
      </c>
      <c r="E16" s="60">
        <f>ROUND($E$36*G16/100,2)</f>
        <v>2812.5</v>
      </c>
      <c r="F16" s="60">
        <f>ROUND($F$36*G16/100,2)</f>
        <v>0</v>
      </c>
      <c r="G16" s="61">
        <f>'A. Eelarve'!D12</f>
        <v>75</v>
      </c>
    </row>
    <row r="17" spans="1:10" x14ac:dyDescent="0.25">
      <c r="A17" s="43">
        <v>2</v>
      </c>
      <c r="B17" s="44" t="s">
        <v>21</v>
      </c>
      <c r="C17" s="60">
        <f>'A. Eelarve'!C13</f>
        <v>937.5</v>
      </c>
      <c r="D17" s="60">
        <f t="shared" ref="D17:D19" si="0">E17+F17</f>
        <v>937.5</v>
      </c>
      <c r="E17" s="60">
        <f>ROUND($E$36*G17/100,2)</f>
        <v>937.5</v>
      </c>
      <c r="F17" s="60">
        <f>ROUND($F$36*G17/100,2)</f>
        <v>0</v>
      </c>
      <c r="G17" s="61">
        <f>'A. Eelarve'!D13</f>
        <v>25</v>
      </c>
      <c r="H17" s="7"/>
    </row>
    <row r="18" spans="1:10" s="19" customFormat="1" x14ac:dyDescent="0.25">
      <c r="A18" s="43">
        <v>3</v>
      </c>
      <c r="B18" s="44" t="s">
        <v>23</v>
      </c>
      <c r="C18" s="60">
        <f>'A. Eelarve'!C14</f>
        <v>0</v>
      </c>
      <c r="D18" s="60">
        <f t="shared" si="0"/>
        <v>0</v>
      </c>
      <c r="E18" s="60">
        <f>ROUND($E$36*G18/100,2)</f>
        <v>0</v>
      </c>
      <c r="F18" s="60">
        <f>ROUND($F$36*G18/100,2)</f>
        <v>0</v>
      </c>
      <c r="G18" s="61">
        <f>'A. Eelarve'!D14</f>
        <v>0</v>
      </c>
      <c r="H18" s="7"/>
    </row>
    <row r="19" spans="1:10" x14ac:dyDescent="0.25">
      <c r="A19" s="43">
        <v>4</v>
      </c>
      <c r="B19" s="44" t="s">
        <v>22</v>
      </c>
      <c r="C19" s="60">
        <f>'A. Eelarve'!C15</f>
        <v>0</v>
      </c>
      <c r="D19" s="60">
        <f t="shared" si="0"/>
        <v>0</v>
      </c>
      <c r="E19" s="60">
        <f>ROUND($E$36*G19/100,2)</f>
        <v>0</v>
      </c>
      <c r="F19" s="60">
        <f>ROUND($F$36*G19/100,2)</f>
        <v>0</v>
      </c>
      <c r="G19" s="61">
        <f>'A. Eelarve'!D15</f>
        <v>0</v>
      </c>
    </row>
    <row r="20" spans="1:10" s="19" customFormat="1" x14ac:dyDescent="0.25">
      <c r="A20" s="43">
        <v>5</v>
      </c>
      <c r="B20" s="44" t="s">
        <v>52</v>
      </c>
      <c r="C20" s="60">
        <f>'A. Eelarve'!C16</f>
        <v>0</v>
      </c>
      <c r="D20" s="60">
        <f>E20+F20</f>
        <v>0</v>
      </c>
      <c r="E20" s="60">
        <f>ROUND($E$36*G20/100,2)</f>
        <v>0</v>
      </c>
      <c r="F20" s="60">
        <f>ROUND($F$36*G20/100,2)</f>
        <v>0</v>
      </c>
      <c r="G20" s="61">
        <f>'A. Eelarve'!D16</f>
        <v>0</v>
      </c>
    </row>
    <row r="21" spans="1:10" x14ac:dyDescent="0.25">
      <c r="A21" s="97" t="s">
        <v>65</v>
      </c>
      <c r="B21" s="98"/>
      <c r="C21" s="50">
        <f>SUM(C16:C20)</f>
        <v>3750</v>
      </c>
      <c r="D21" s="50">
        <f>SUM(D16:D20)</f>
        <v>3750</v>
      </c>
      <c r="E21" s="50">
        <f>SUM(E16:E20)</f>
        <v>3750</v>
      </c>
      <c r="F21" s="50">
        <f>SUM(F16:F20)</f>
        <v>0</v>
      </c>
      <c r="G21" s="26">
        <f>SUM(G16:G20)</f>
        <v>100</v>
      </c>
    </row>
    <row r="24" spans="1:10" s="19" customFormat="1" x14ac:dyDescent="0.25">
      <c r="A24" s="9" t="s">
        <v>103</v>
      </c>
      <c r="B24" s="1"/>
      <c r="C24" s="8"/>
      <c r="D24" s="7"/>
      <c r="E24" s="7"/>
      <c r="F24" s="7"/>
      <c r="G24" s="7"/>
    </row>
    <row r="25" spans="1:10" ht="78.75" customHeight="1" x14ac:dyDescent="0.25">
      <c r="A25" s="135" t="s">
        <v>2</v>
      </c>
      <c r="B25" s="135" t="s">
        <v>3</v>
      </c>
      <c r="C25" s="133" t="s">
        <v>16</v>
      </c>
      <c r="D25" s="30" t="s">
        <v>29</v>
      </c>
      <c r="E25" s="133" t="s">
        <v>142</v>
      </c>
      <c r="F25" s="133" t="s">
        <v>142</v>
      </c>
      <c r="G25" s="31" t="s">
        <v>6</v>
      </c>
    </row>
    <row r="26" spans="1:10" s="15" customFormat="1" x14ac:dyDescent="0.25">
      <c r="A26" s="136"/>
      <c r="B26" s="136"/>
      <c r="C26" s="134"/>
      <c r="D26" s="5" t="s">
        <v>5</v>
      </c>
      <c r="E26" s="134"/>
      <c r="F26" s="134"/>
      <c r="G26" s="22"/>
    </row>
    <row r="27" spans="1:10" s="15" customFormat="1" x14ac:dyDescent="0.25">
      <c r="A27" s="11" t="s">
        <v>42</v>
      </c>
      <c r="B27" s="11" t="s">
        <v>7</v>
      </c>
      <c r="C27" s="67">
        <f>'A. Eelarve'!C21</f>
        <v>0</v>
      </c>
      <c r="D27" s="67">
        <f>SUM(E27:F27)</f>
        <v>0</v>
      </c>
      <c r="E27" s="67">
        <f>'C1. Tööjõukulud'!H28</f>
        <v>0</v>
      </c>
      <c r="F27" s="67">
        <f>'C1. Tööjõukulud'!H47</f>
        <v>0</v>
      </c>
      <c r="G27" s="67">
        <f t="shared" ref="G27:G36" si="1">IFERROR(ROUND(D27/C27*100,2),0)</f>
        <v>0</v>
      </c>
      <c r="J27"/>
    </row>
    <row r="28" spans="1:10" x14ac:dyDescent="0.25">
      <c r="A28" s="11" t="s">
        <v>8</v>
      </c>
      <c r="B28" s="11" t="s">
        <v>9</v>
      </c>
      <c r="C28" s="67">
        <f>'A. Eelarve'!C22</f>
        <v>0</v>
      </c>
      <c r="D28" s="67">
        <f>SUM(E28,F28)</f>
        <v>0</v>
      </c>
      <c r="E28" s="67">
        <f>'C2. Lähetuskulud'!H23</f>
        <v>0</v>
      </c>
      <c r="F28" s="67">
        <f>'C2. Lähetuskulud'!H41</f>
        <v>0</v>
      </c>
      <c r="G28" s="67">
        <f t="shared" si="1"/>
        <v>0</v>
      </c>
      <c r="J28"/>
    </row>
    <row r="29" spans="1:10" x14ac:dyDescent="0.25">
      <c r="A29" s="11" t="s">
        <v>10</v>
      </c>
      <c r="B29" s="12" t="s">
        <v>11</v>
      </c>
      <c r="C29" s="67">
        <f>'A. Eelarve'!C23</f>
        <v>0</v>
      </c>
      <c r="D29" s="67">
        <f t="shared" ref="D29:D32" si="2">SUM(E29,F29)</f>
        <v>0</v>
      </c>
      <c r="E29" s="67">
        <f>' C3. Sihtrühmaga seotud kulud'!H24</f>
        <v>0</v>
      </c>
      <c r="F29" s="67">
        <f>' C3. Sihtrühmaga seotud kulud'!H42</f>
        <v>0</v>
      </c>
      <c r="G29" s="67">
        <f t="shared" si="1"/>
        <v>0</v>
      </c>
    </row>
    <row r="30" spans="1:10" x14ac:dyDescent="0.25">
      <c r="A30" s="11" t="s">
        <v>61</v>
      </c>
      <c r="B30" s="12" t="s">
        <v>93</v>
      </c>
      <c r="C30" s="67">
        <f>'A. Eelarve'!C26</f>
        <v>0</v>
      </c>
      <c r="D30" s="67">
        <f t="shared" si="2"/>
        <v>0</v>
      </c>
      <c r="E30" s="67">
        <f>' C4. EL avalikustamise kulud'!H23</f>
        <v>0</v>
      </c>
      <c r="F30" s="67">
        <f>' C4. EL avalikustamise kulud'!H41</f>
        <v>0</v>
      </c>
      <c r="G30" s="67">
        <f t="shared" si="1"/>
        <v>0</v>
      </c>
    </row>
    <row r="31" spans="1:10" s="19" customFormat="1" x14ac:dyDescent="0.25">
      <c r="A31" s="11" t="s">
        <v>89</v>
      </c>
      <c r="B31" s="12" t="s">
        <v>90</v>
      </c>
      <c r="C31" s="67">
        <f>'A. Eelarve'!G60</f>
        <v>3750</v>
      </c>
      <c r="D31" s="67">
        <f t="shared" si="2"/>
        <v>3750</v>
      </c>
      <c r="E31" s="67">
        <f>'C5. Allhanked'!H23</f>
        <v>3750</v>
      </c>
      <c r="F31" s="67">
        <f>'C5. Allhanked'!H41</f>
        <v>0</v>
      </c>
      <c r="G31" s="67">
        <f t="shared" si="1"/>
        <v>100</v>
      </c>
    </row>
    <row r="32" spans="1:10" s="19" customFormat="1" x14ac:dyDescent="0.25">
      <c r="A32" s="11" t="s">
        <v>91</v>
      </c>
      <c r="B32" s="12" t="s">
        <v>92</v>
      </c>
      <c r="C32" s="67">
        <f>'A. Eelarve'!G63</f>
        <v>0</v>
      </c>
      <c r="D32" s="67">
        <f t="shared" si="2"/>
        <v>0</v>
      </c>
      <c r="E32" s="67">
        <f>'C6. Seadmed, kinnisvara'!H23</f>
        <v>0</v>
      </c>
      <c r="F32" s="67">
        <f>'C6. Seadmed, kinnisvara'!H41</f>
        <v>0</v>
      </c>
      <c r="G32" s="67">
        <f t="shared" si="1"/>
        <v>0</v>
      </c>
    </row>
    <row r="33" spans="1:7" s="19" customFormat="1" x14ac:dyDescent="0.25">
      <c r="A33" s="11" t="s">
        <v>102</v>
      </c>
      <c r="B33" s="12" t="s">
        <v>96</v>
      </c>
      <c r="C33" s="67">
        <f>'A. Eelarve'!C27</f>
        <v>0</v>
      </c>
      <c r="D33" s="67">
        <f>SUM(E33:F33)</f>
        <v>0</v>
      </c>
      <c r="E33" s="67">
        <f>'C7. Muud otsesed kulud'!H23</f>
        <v>0</v>
      </c>
      <c r="F33" s="67">
        <f>'C7. Muud otsesed kulud'!H41</f>
        <v>0</v>
      </c>
      <c r="G33" s="67">
        <f t="shared" si="1"/>
        <v>0</v>
      </c>
    </row>
    <row r="34" spans="1:7" x14ac:dyDescent="0.25">
      <c r="A34" s="13"/>
      <c r="B34" s="14" t="s">
        <v>49</v>
      </c>
      <c r="C34" s="68">
        <f>SUM(C27:C33)</f>
        <v>3750</v>
      </c>
      <c r="D34" s="68">
        <f>SUM(D27:D33)</f>
        <v>3750</v>
      </c>
      <c r="E34" s="68">
        <f>SUM(E27:E33)</f>
        <v>3750</v>
      </c>
      <c r="F34" s="68">
        <f>SUM(F27:F33)</f>
        <v>0</v>
      </c>
      <c r="G34" s="68">
        <f>IFERROR(ROUND(D34/C34*100,2),0)</f>
        <v>100</v>
      </c>
    </row>
    <row r="35" spans="1:7" x14ac:dyDescent="0.25">
      <c r="A35" s="13"/>
      <c r="B35" s="14" t="s">
        <v>18</v>
      </c>
      <c r="C35" s="68">
        <f>'A. Eelarve'!C29</f>
        <v>0</v>
      </c>
      <c r="D35" s="68">
        <f>SUM(E35,F35)</f>
        <v>0</v>
      </c>
      <c r="E35" s="69">
        <v>0</v>
      </c>
      <c r="F35" s="69">
        <v>0</v>
      </c>
      <c r="G35" s="68">
        <f t="shared" si="1"/>
        <v>0</v>
      </c>
    </row>
    <row r="36" spans="1:7" x14ac:dyDescent="0.25">
      <c r="A36" s="10"/>
      <c r="B36" s="11" t="s">
        <v>15</v>
      </c>
      <c r="C36" s="67">
        <f>SUM(C34:C35)</f>
        <v>3750</v>
      </c>
      <c r="D36" s="67">
        <f>SUM(D34:D35)</f>
        <v>3750</v>
      </c>
      <c r="E36" s="67">
        <f t="shared" ref="E36:F36" si="3">SUM(E34:E35)</f>
        <v>3750</v>
      </c>
      <c r="F36" s="67">
        <f t="shared" si="3"/>
        <v>0</v>
      </c>
      <c r="G36" s="67">
        <f t="shared" si="1"/>
        <v>100</v>
      </c>
    </row>
    <row r="37" spans="1:7" x14ac:dyDescent="0.25">
      <c r="A37"/>
      <c r="B37"/>
      <c r="C37"/>
      <c r="D37"/>
      <c r="F37" s="70"/>
    </row>
    <row r="38" spans="1:7" x14ac:dyDescent="0.25">
      <c r="A38" s="18" t="s">
        <v>110</v>
      </c>
      <c r="D38" s="84"/>
      <c r="E38" s="84"/>
    </row>
    <row r="39" spans="1:7" x14ac:dyDescent="0.25">
      <c r="A39" s="137" t="s">
        <v>84</v>
      </c>
      <c r="B39" s="138"/>
      <c r="C39" s="57" t="s">
        <v>83</v>
      </c>
      <c r="D39" s="58" t="s">
        <v>53</v>
      </c>
      <c r="E39"/>
      <c r="F39"/>
    </row>
    <row r="40" spans="1:7" ht="47.25" x14ac:dyDescent="0.25">
      <c r="A40" s="20">
        <v>1</v>
      </c>
      <c r="B40" s="2" t="s">
        <v>25</v>
      </c>
      <c r="C40" s="59" t="s">
        <v>81</v>
      </c>
      <c r="D40" s="95"/>
      <c r="E40"/>
      <c r="F40"/>
    </row>
    <row r="41" spans="1:7" x14ac:dyDescent="0.25">
      <c r="A41" s="20">
        <v>2</v>
      </c>
      <c r="B41" s="21" t="s">
        <v>26</v>
      </c>
      <c r="C41" s="59" t="s">
        <v>81</v>
      </c>
      <c r="D41" s="33"/>
      <c r="E41"/>
      <c r="F41"/>
    </row>
    <row r="42" spans="1:7" ht="47.25" x14ac:dyDescent="0.25">
      <c r="A42" s="20">
        <v>3</v>
      </c>
      <c r="B42" s="2" t="s">
        <v>27</v>
      </c>
      <c r="C42" s="59" t="s">
        <v>82</v>
      </c>
      <c r="D42" s="33"/>
      <c r="E42"/>
      <c r="F42"/>
    </row>
    <row r="43" spans="1:7" ht="47.25" x14ac:dyDescent="0.25">
      <c r="A43" s="20">
        <v>4</v>
      </c>
      <c r="B43" s="2" t="s">
        <v>28</v>
      </c>
      <c r="C43" s="59" t="s">
        <v>82</v>
      </c>
      <c r="D43" s="33"/>
      <c r="E43"/>
      <c r="F43"/>
    </row>
  </sheetData>
  <sheetProtection selectLockedCells="1"/>
  <dataConsolidate/>
  <mergeCells count="8">
    <mergeCell ref="F25:F26"/>
    <mergeCell ref="A25:A26"/>
    <mergeCell ref="B25:B26"/>
    <mergeCell ref="A39:B39"/>
    <mergeCell ref="A14:B14"/>
    <mergeCell ref="A21:B21"/>
    <mergeCell ref="C25:C26"/>
    <mergeCell ref="E25:E26"/>
  </mergeCells>
  <conditionalFormatting sqref="D27">
    <cfRule type="colorScale" priority="70">
      <colorScale>
        <cfvo type="num" val="0"/>
        <cfvo type="num" val="&quot;C11*1,1&quot;"/>
        <color rgb="FFFF7128"/>
        <color theme="5"/>
      </colorScale>
    </cfRule>
    <cfRule type="cellIs" dxfId="37" priority="72" stopIfTrue="1" operator="greaterThan">
      <formula>"C11*110%"</formula>
    </cfRule>
    <cfRule type="cellIs" dxfId="36" priority="73" stopIfTrue="1" operator="greaterThan">
      <formula>C27*1.1</formula>
    </cfRule>
    <cfRule type="cellIs" dxfId="35" priority="74" stopIfTrue="1" operator="greaterThan">
      <formula>C27*1.1</formula>
    </cfRule>
    <cfRule type="cellIs" dxfId="34" priority="75" stopIfTrue="1" operator="greaterThan">
      <formula>"F11*1,1"</formula>
    </cfRule>
  </conditionalFormatting>
  <conditionalFormatting sqref="G21">
    <cfRule type="cellIs" dxfId="33" priority="38" operator="equal">
      <formula>0</formula>
    </cfRule>
    <cfRule type="cellIs" dxfId="32" priority="56" operator="lessThan">
      <formula>100</formula>
    </cfRule>
    <cfRule type="cellIs" dxfId="31" priority="57" operator="greaterThan">
      <formula>100</formula>
    </cfRule>
  </conditionalFormatting>
  <conditionalFormatting sqref="G27">
    <cfRule type="cellIs" dxfId="30" priority="48" operator="greaterThan">
      <formula>110</formula>
    </cfRule>
  </conditionalFormatting>
  <conditionalFormatting sqref="G36">
    <cfRule type="cellIs" dxfId="29" priority="42" operator="greaterThan">
      <formula>100</formula>
    </cfRule>
  </conditionalFormatting>
  <conditionalFormatting sqref="G34">
    <cfRule type="cellIs" dxfId="28" priority="40" operator="greaterThan">
      <formula>100</formula>
    </cfRule>
  </conditionalFormatting>
  <conditionalFormatting sqref="G35">
    <cfRule type="cellIs" dxfId="27" priority="39" operator="greaterThan">
      <formula>100</formula>
    </cfRule>
  </conditionalFormatting>
  <conditionalFormatting sqref="G28">
    <cfRule type="cellIs" dxfId="26" priority="37" operator="greaterThan">
      <formula>110</formula>
    </cfRule>
  </conditionalFormatting>
  <conditionalFormatting sqref="G29">
    <cfRule type="cellIs" dxfId="25" priority="36" operator="greaterThan">
      <formula>110</formula>
    </cfRule>
  </conditionalFormatting>
  <conditionalFormatting sqref="G30:G33">
    <cfRule type="cellIs" dxfId="24" priority="35" operator="greaterThan">
      <formula>110</formula>
    </cfRule>
  </conditionalFormatting>
  <conditionalFormatting sqref="D28">
    <cfRule type="colorScale" priority="30">
      <colorScale>
        <cfvo type="num" val="0"/>
        <cfvo type="num" val="&quot;C11*1,1&quot;"/>
        <color rgb="FFFF7128"/>
        <color theme="5"/>
      </colorScale>
    </cfRule>
    <cfRule type="cellIs" dxfId="23" priority="31" stopIfTrue="1" operator="greaterThan">
      <formula>"C11*110%"</formula>
    </cfRule>
    <cfRule type="cellIs" dxfId="22" priority="32" stopIfTrue="1" operator="greaterThan">
      <formula>C28*1.1</formula>
    </cfRule>
    <cfRule type="cellIs" dxfId="21" priority="33" stopIfTrue="1" operator="greaterThan">
      <formula>C28*1.1</formula>
    </cfRule>
    <cfRule type="cellIs" dxfId="20" priority="34" stopIfTrue="1" operator="greaterThan">
      <formula>"F11*1,1"</formula>
    </cfRule>
  </conditionalFormatting>
  <conditionalFormatting sqref="D29">
    <cfRule type="colorScale" priority="25">
      <colorScale>
        <cfvo type="num" val="0"/>
        <cfvo type="num" val="&quot;C11*1,1&quot;"/>
        <color rgb="FFFF7128"/>
        <color theme="5"/>
      </colorScale>
    </cfRule>
    <cfRule type="cellIs" dxfId="19" priority="26" stopIfTrue="1" operator="greaterThan">
      <formula>"C11*110%"</formula>
    </cfRule>
    <cfRule type="cellIs" dxfId="18" priority="27" stopIfTrue="1" operator="greaterThan">
      <formula>C29*1.1</formula>
    </cfRule>
    <cfRule type="cellIs" dxfId="17" priority="28" stopIfTrue="1" operator="greaterThan">
      <formula>C29*1.1</formula>
    </cfRule>
    <cfRule type="cellIs" dxfId="16" priority="29" stopIfTrue="1" operator="greaterThan">
      <formula>"F11*1,1"</formula>
    </cfRule>
  </conditionalFormatting>
  <conditionalFormatting sqref="D30:D33">
    <cfRule type="colorScale" priority="20">
      <colorScale>
        <cfvo type="num" val="0"/>
        <cfvo type="num" val="&quot;C11*1,1&quot;"/>
        <color rgb="FFFF7128"/>
        <color theme="5"/>
      </colorScale>
    </cfRule>
    <cfRule type="cellIs" dxfId="15" priority="21" stopIfTrue="1" operator="greaterThan">
      <formula>"C11*110%"</formula>
    </cfRule>
    <cfRule type="cellIs" dxfId="14" priority="22" stopIfTrue="1" operator="greaterThan">
      <formula>C30*1.1</formula>
    </cfRule>
    <cfRule type="cellIs" dxfId="13" priority="23" stopIfTrue="1" operator="greaterThan">
      <formula>C30*1.1</formula>
    </cfRule>
    <cfRule type="cellIs" dxfId="12" priority="24" stopIfTrue="1" operator="greaterThan">
      <formula>"F11*1,1"</formula>
    </cfRule>
  </conditionalFormatting>
  <conditionalFormatting sqref="D34">
    <cfRule type="colorScale" priority="15">
      <colorScale>
        <cfvo type="num" val="0"/>
        <cfvo type="num" val="&quot;C11*1,1&quot;"/>
        <color rgb="FFFF7128"/>
        <color theme="5"/>
      </colorScale>
    </cfRule>
    <cfRule type="cellIs" dxfId="11" priority="16" stopIfTrue="1" operator="greaterThan">
      <formula>"C11*110%"</formula>
    </cfRule>
    <cfRule type="cellIs" dxfId="10" priority="17" stopIfTrue="1" operator="greaterThan">
      <formula>C34*1.1</formula>
    </cfRule>
    <cfRule type="cellIs" dxfId="9" priority="18" stopIfTrue="1" operator="greaterThan">
      <formula>C34*1.1</formula>
    </cfRule>
    <cfRule type="cellIs" dxfId="8" priority="19" stopIfTrue="1" operator="greaterThan">
      <formula>"F11*1,1"</formula>
    </cfRule>
  </conditionalFormatting>
  <conditionalFormatting sqref="D35">
    <cfRule type="colorScale" priority="10">
      <colorScale>
        <cfvo type="num" val="0"/>
        <cfvo type="num" val="&quot;C11*1,1&quot;"/>
        <color rgb="FFFF7128"/>
        <color theme="5"/>
      </colorScale>
    </cfRule>
    <cfRule type="cellIs" dxfId="7" priority="11" stopIfTrue="1" operator="greaterThan">
      <formula>"C11*110%"</formula>
    </cfRule>
    <cfRule type="cellIs" dxfId="6" priority="12" stopIfTrue="1" operator="greaterThan">
      <formula>C35*1.1</formula>
    </cfRule>
    <cfRule type="cellIs" dxfId="5" priority="13" stopIfTrue="1" operator="greaterThan">
      <formula>C35*1.1</formula>
    </cfRule>
    <cfRule type="cellIs" dxfId="4" priority="14" stopIfTrue="1" operator="greaterThan">
      <formula>"F11*1,1"</formula>
    </cfRule>
  </conditionalFormatting>
  <conditionalFormatting sqref="D36">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C36*1.1</formula>
    </cfRule>
    <cfRule type="cellIs" dxfId="1" priority="8" stopIfTrue="1" operator="greaterThan">
      <formula>C36*1.1</formula>
    </cfRule>
    <cfRule type="cellIs" dxfId="0" priority="9" stopIfTrue="1" operator="greaterThan">
      <formula>"F11*1,1"</formula>
    </cfRule>
  </conditionalFormatting>
  <dataValidations xWindow="399" yWindow="519" count="8">
    <dataValidation type="decimal" operator="lessThanOrEqual" showInputMessage="1" showErrorMessage="1" error="Kaudsed kulud tohivad otsestest kuludest moodustada kuni 7%." promptTitle="Tähelepanu!" prompt="Kaudsed kulud moodustavad otsestest kuludest kuni 7%." sqref="D35">
      <formula1>#REF!*0.07</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35:F35">
      <formula1>E34*0.07</formula1>
    </dataValidation>
    <dataValidation errorStyle="warning" operator="equal" allowBlank="1" showInputMessage="1" showErrorMessage="1" promptTitle="Tähelepanu!" prompt="Tööjõukulud peavad võrduma töölehel &quot;Tööjõukulud&quot; saadud summaga." sqref="D27"/>
    <dataValidation type="decimal" operator="equal" allowBlank="1" showInputMessage="1" showErrorMessage="1" sqref="C21">
      <formula1>C64</formula1>
    </dataValidation>
    <dataValidation type="decimal" operator="equal" allowBlank="1" showInputMessage="1" showErrorMessage="1" errorTitle="Tähelepanu!" error="Tervik peab olema 100%" promptTitle="Tähelepanu!" prompt="Osakaalude summa peab olema 100%" sqref="G21">
      <formula1>100</formula1>
    </dataValidation>
    <dataValidation type="decimal" allowBlank="1" showInputMessage="1" showErrorMessage="1" errorTitle="Tähelepanu!" error="AMIF toetuse osakaal ei saa olla suurem kui 75%" promptTitle="Tähelepanu!" prompt="AMIF toetuse osakaal ei saa olla suurem kui 75%" sqref="G16:G20">
      <formula1>0</formula1>
      <formula2>75</formula2>
    </dataValidation>
    <dataValidation operator="equal" allowBlank="1" showErrorMessage="1" promptTitle="Tähelepanu!" prompt="AMIF tulu peab võrduma AMIF kuluga." sqref="B15"/>
    <dataValidation type="list" allowBlank="1" showInputMessage="1" showErrorMessage="1" errorTitle="Tähelepanu!" error="Vali sobiv vastus" promptTitle="Tähelepanu!" prompt="Vali sobiv vastus" sqref="C40:C43">
      <formula1>Kinnituskiri</formula1>
    </dataValidation>
  </dataValidation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xWindow="399" yWindow="519" count="6">
        <x14:dataValidation type="decimal" operator="equal" allowBlank="1" showInputMessage="1" showErrorMessage="1" promptTitle="Tähelepanu!" prompt="Seadmetele/kinnisvarale tehtud kulude kogusumma peab olema võrdne töölehel &quot;Seadmed/kinnisvara&quot; saadud kogusummaga.">
          <x14:formula1>
            <xm:f>'C6. Seadmed, kinnisvara'!H42</xm:f>
          </x14:formula1>
          <xm:sqref>D32</xm:sqref>
        </x14:dataValidation>
        <x14:dataValidation type="decimal" errorStyle="warning" operator="equal" allowBlank="1" showInputMessage="1" showErrorMessage="1" promptTitle="Tähelepanu!" prompt="Sihtrühmaga seotud tegevuste kogususmma peab olema võrdne töölehel &quot;Sihtrühmaga seotud kulud&quot; saadud kogusummaga.">
          <x14:formula1>
            <xm:f>' C3. Sihtrühmaga seotud kulud'!H43</xm:f>
          </x14:formula1>
          <xm:sqref>D29</xm:sqref>
        </x14:dataValidation>
        <x14:dataValidation type="decimal" errorStyle="warning" operator="equal" allowBlank="1" showInputMessage="1" showErrorMessage="1" promptTitle="Tähelepanu!" prompt="Lähetuskulude kogususmma peab olema võrdne töölehel &quot;Lähetuskulud&quot; saadud kogusummaga.">
          <x14:formula1>
            <xm:f>'C2. Lähetuskulud'!H42</xm:f>
          </x14:formula1>
          <xm:sqref>D28</xm:sqref>
        </x14:dataValidation>
        <x14:dataValidation type="decimal" errorStyle="warning" operator="equal" allowBlank="1" showInputMessage="1" showErrorMessage="1" promptTitle="Tähelepanu!" prompt="EL avalikustamise kulude kogususmma peab olema võrdne töölehel &quot;EL avalikustamise kulud&quot; saadud kogusummaga.">
          <x14:formula1>
            <xm:f>' C4. EL avalikustamise kulud'!H42</xm:f>
          </x14:formula1>
          <xm:sqref>D30</xm:sqref>
        </x14:dataValidation>
        <x14:dataValidation type="decimal" errorStyle="warning" operator="equal" allowBlank="1" showInputMessage="1" showErrorMessage="1" promptTitle="Tähelepanu!" prompt="Allhangete kulude kogususmma peab olema võrdne töölehel &quot;Allhanked&quot; saadud kogusummaga.">
          <x14:formula1>
            <xm:f>'C5. Allhanked'!H42</xm:f>
          </x14:formula1>
          <xm:sqref>D31</xm:sqref>
        </x14:dataValidation>
        <x14:dataValidation type="decimal" errorStyle="warning" operator="equal" allowBlank="1" showInputMessage="1" showErrorMessage="1" promptTitle="Tähelepanu!" prompt="Muude otseste kulude kogusumma peab olema võrdne töölehel &quot;Muud otsesed kulud&quot; saadud kogusummaga.">
          <x14:formula1>
            <xm:f>'C7. Muud otsesed kulud'!H42</xm:f>
          </x14:formula1>
          <xm:sqref>D33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8"/>
  <sheetViews>
    <sheetView workbookViewId="0">
      <selection activeCell="G36" sqref="G36"/>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79</v>
      </c>
      <c r="B1" s="3"/>
    </row>
    <row r="2" spans="1:8" x14ac:dyDescent="0.25">
      <c r="A2" s="3"/>
      <c r="B2" s="3"/>
    </row>
    <row r="4" spans="1:8" x14ac:dyDescent="0.25">
      <c r="A4" s="17"/>
      <c r="B4" s="142" t="s">
        <v>12</v>
      </c>
      <c r="C4" s="142"/>
      <c r="D4" s="142"/>
      <c r="E4" s="142"/>
      <c r="F4" s="142"/>
      <c r="G4" s="142"/>
      <c r="H4" s="143" t="s">
        <v>20</v>
      </c>
    </row>
    <row r="5" spans="1:8" x14ac:dyDescent="0.25">
      <c r="A5" s="135" t="s">
        <v>2</v>
      </c>
      <c r="B5" s="144" t="s">
        <v>85</v>
      </c>
      <c r="C5" s="145"/>
      <c r="D5" s="145"/>
      <c r="E5" s="145"/>
      <c r="F5" s="145"/>
      <c r="G5" s="146"/>
      <c r="H5" s="143"/>
    </row>
    <row r="6" spans="1:8" ht="31.5" x14ac:dyDescent="0.25">
      <c r="A6" s="136"/>
      <c r="B6" s="6" t="s">
        <v>54</v>
      </c>
      <c r="C6" s="6" t="s">
        <v>55</v>
      </c>
      <c r="D6" s="6" t="s">
        <v>56</v>
      </c>
      <c r="E6" s="6" t="s">
        <v>57</v>
      </c>
      <c r="F6" s="6" t="s">
        <v>70</v>
      </c>
      <c r="G6" s="6" t="s">
        <v>58</v>
      </c>
      <c r="H6" s="143"/>
    </row>
    <row r="7" spans="1:8" s="29" customFormat="1" x14ac:dyDescent="0.25">
      <c r="A7" s="27"/>
      <c r="B7" s="27"/>
      <c r="C7" s="27"/>
      <c r="D7" s="28"/>
      <c r="E7" s="28"/>
      <c r="F7" s="28"/>
      <c r="G7" s="27"/>
      <c r="H7" s="64"/>
    </row>
    <row r="8" spans="1:8" s="29" customFormat="1" x14ac:dyDescent="0.25">
      <c r="A8" s="27"/>
      <c r="B8" s="27"/>
      <c r="C8" s="27"/>
      <c r="D8" s="28"/>
      <c r="E8" s="28"/>
      <c r="F8" s="28"/>
      <c r="G8" s="27"/>
      <c r="H8" s="64"/>
    </row>
    <row r="9" spans="1:8" s="29" customFormat="1" x14ac:dyDescent="0.25">
      <c r="A9" s="27"/>
      <c r="B9" s="27"/>
      <c r="C9" s="27"/>
      <c r="D9" s="28"/>
      <c r="E9" s="28"/>
      <c r="F9" s="28"/>
      <c r="G9" s="27"/>
      <c r="H9" s="64"/>
    </row>
    <row r="10" spans="1:8" s="29" customFormat="1" x14ac:dyDescent="0.25">
      <c r="A10" s="27"/>
      <c r="B10" s="27"/>
      <c r="C10" s="27"/>
      <c r="D10" s="28"/>
      <c r="E10" s="28"/>
      <c r="F10" s="28"/>
      <c r="G10" s="27"/>
      <c r="H10" s="64"/>
    </row>
    <row r="11" spans="1:8" s="29" customFormat="1" x14ac:dyDescent="0.25">
      <c r="A11" s="27"/>
      <c r="B11" s="27"/>
      <c r="C11" s="27"/>
      <c r="D11" s="28"/>
      <c r="E11" s="27"/>
      <c r="F11" s="28"/>
      <c r="G11" s="27"/>
      <c r="H11" s="64"/>
    </row>
    <row r="12" spans="1:8" s="29" customFormat="1" x14ac:dyDescent="0.25">
      <c r="A12" s="27"/>
      <c r="B12" s="27"/>
      <c r="C12" s="27"/>
      <c r="D12" s="28"/>
      <c r="E12" s="27"/>
      <c r="F12" s="28"/>
      <c r="G12" s="27"/>
      <c r="H12" s="64"/>
    </row>
    <row r="13" spans="1:8" s="29" customFormat="1" x14ac:dyDescent="0.25">
      <c r="A13" s="27"/>
      <c r="B13" s="27"/>
      <c r="C13" s="27"/>
      <c r="D13" s="28"/>
      <c r="E13" s="27"/>
      <c r="F13" s="28"/>
      <c r="G13" s="27"/>
      <c r="H13" s="64"/>
    </row>
    <row r="14" spans="1:8" s="29" customFormat="1" x14ac:dyDescent="0.25">
      <c r="A14" s="27"/>
      <c r="B14" s="27"/>
      <c r="C14" s="27"/>
      <c r="D14" s="28"/>
      <c r="E14" s="27"/>
      <c r="F14" s="28"/>
      <c r="G14" s="27"/>
      <c r="H14" s="64"/>
    </row>
    <row r="15" spans="1:8" s="29" customFormat="1" x14ac:dyDescent="0.25">
      <c r="A15" s="27"/>
      <c r="B15" s="27"/>
      <c r="C15" s="27"/>
      <c r="D15" s="28"/>
      <c r="E15" s="27"/>
      <c r="F15" s="28"/>
      <c r="G15" s="27"/>
      <c r="H15" s="64"/>
    </row>
    <row r="16" spans="1:8" s="29" customFormat="1" x14ac:dyDescent="0.25">
      <c r="A16" s="27"/>
      <c r="B16" s="27"/>
      <c r="C16" s="27"/>
      <c r="D16" s="28"/>
      <c r="E16" s="27"/>
      <c r="F16" s="28"/>
      <c r="G16" s="27"/>
      <c r="H16" s="64"/>
    </row>
    <row r="17" spans="1:8" s="29" customFormat="1" x14ac:dyDescent="0.25">
      <c r="A17" s="27"/>
      <c r="B17" s="27"/>
      <c r="C17" s="27"/>
      <c r="D17" s="28"/>
      <c r="E17" s="27"/>
      <c r="F17" s="28"/>
      <c r="G17" s="27"/>
      <c r="H17" s="64"/>
    </row>
    <row r="18" spans="1:8" s="29" customFormat="1" ht="15.6" x14ac:dyDescent="0.3">
      <c r="A18" s="27"/>
      <c r="B18" s="27"/>
      <c r="C18" s="27"/>
      <c r="D18" s="28"/>
      <c r="E18" s="27"/>
      <c r="F18" s="28"/>
      <c r="G18" s="27"/>
      <c r="H18" s="64"/>
    </row>
    <row r="19" spans="1:8" s="29" customFormat="1" ht="15.6" x14ac:dyDescent="0.3">
      <c r="A19" s="27"/>
      <c r="B19" s="27"/>
      <c r="C19" s="27"/>
      <c r="D19" s="28"/>
      <c r="E19" s="27"/>
      <c r="F19" s="28"/>
      <c r="G19" s="27"/>
      <c r="H19" s="64"/>
    </row>
    <row r="20" spans="1:8" s="29" customFormat="1" ht="15.6" x14ac:dyDescent="0.3">
      <c r="A20" s="27"/>
      <c r="B20" s="27"/>
      <c r="C20" s="27"/>
      <c r="D20" s="28"/>
      <c r="E20" s="27"/>
      <c r="F20" s="28"/>
      <c r="G20" s="27"/>
      <c r="H20" s="64"/>
    </row>
    <row r="21" spans="1:8" s="29" customFormat="1" ht="15.6" x14ac:dyDescent="0.3">
      <c r="A21" s="27"/>
      <c r="B21" s="27"/>
      <c r="C21" s="27"/>
      <c r="D21" s="28"/>
      <c r="E21" s="27"/>
      <c r="F21" s="28"/>
      <c r="G21" s="27"/>
      <c r="H21" s="64"/>
    </row>
    <row r="22" spans="1:8" s="29" customFormat="1" ht="15.6" x14ac:dyDescent="0.3">
      <c r="A22" s="27"/>
      <c r="B22" s="27"/>
      <c r="C22" s="27"/>
      <c r="D22" s="28"/>
      <c r="E22" s="27"/>
      <c r="F22" s="28"/>
      <c r="G22" s="27"/>
      <c r="H22" s="64"/>
    </row>
    <row r="23" spans="1:8" s="29" customFormat="1" ht="15.6" x14ac:dyDescent="0.3">
      <c r="A23" s="27"/>
      <c r="B23" s="27"/>
      <c r="C23" s="27"/>
      <c r="D23" s="28"/>
      <c r="E23" s="27"/>
      <c r="F23" s="28"/>
      <c r="G23" s="27"/>
      <c r="H23" s="64"/>
    </row>
    <row r="24" spans="1:8" s="29" customFormat="1" ht="15.6" x14ac:dyDescent="0.3">
      <c r="A24" s="27"/>
      <c r="B24" s="27"/>
      <c r="C24" s="27"/>
      <c r="D24" s="28"/>
      <c r="E24" s="27"/>
      <c r="F24" s="28"/>
      <c r="G24" s="27"/>
      <c r="H24" s="64"/>
    </row>
    <row r="25" spans="1:8" s="29" customFormat="1" ht="15.6" x14ac:dyDescent="0.3">
      <c r="A25" s="27"/>
      <c r="B25" s="27"/>
      <c r="C25" s="27"/>
      <c r="D25" s="28"/>
      <c r="E25" s="27"/>
      <c r="F25" s="28"/>
      <c r="G25" s="27"/>
      <c r="H25" s="64"/>
    </row>
    <row r="26" spans="1:8" s="29" customFormat="1" ht="15.6" x14ac:dyDescent="0.3">
      <c r="A26" s="27"/>
      <c r="B26" s="27"/>
      <c r="C26" s="27"/>
      <c r="D26" s="28"/>
      <c r="E26" s="28"/>
      <c r="F26" s="28"/>
      <c r="G26" s="27"/>
      <c r="H26" s="64"/>
    </row>
    <row r="27" spans="1:8" s="29" customFormat="1" ht="15.6" x14ac:dyDescent="0.3">
      <c r="A27" s="27"/>
      <c r="B27" s="27"/>
      <c r="C27" s="27"/>
      <c r="D27" s="28"/>
      <c r="E27" s="28"/>
      <c r="F27" s="28"/>
      <c r="G27" s="27"/>
      <c r="H27" s="64"/>
    </row>
    <row r="28" spans="1:8" ht="15.6" x14ac:dyDescent="0.3">
      <c r="A28" s="147" t="s">
        <v>59</v>
      </c>
      <c r="B28" s="148"/>
      <c r="C28" s="148"/>
      <c r="D28" s="148"/>
      <c r="E28" s="148"/>
      <c r="F28" s="148"/>
      <c r="G28" s="149"/>
      <c r="H28" s="71">
        <f>SUM(H7:H27)</f>
        <v>0</v>
      </c>
    </row>
    <row r="29" spans="1:8" s="29" customFormat="1" ht="15.6" x14ac:dyDescent="0.3">
      <c r="A29" s="27"/>
      <c r="B29" s="27"/>
      <c r="C29" s="27"/>
      <c r="D29" s="28"/>
      <c r="E29" s="28"/>
      <c r="F29" s="28"/>
      <c r="G29" s="27"/>
      <c r="H29" s="64"/>
    </row>
    <row r="30" spans="1:8" s="29" customFormat="1" x14ac:dyDescent="0.25">
      <c r="A30" s="27"/>
      <c r="B30" s="27"/>
      <c r="C30" s="27"/>
      <c r="D30" s="28"/>
      <c r="E30" s="27"/>
      <c r="F30" s="28"/>
      <c r="G30" s="27"/>
      <c r="H30" s="64"/>
    </row>
    <row r="31" spans="1:8" s="29" customFormat="1" x14ac:dyDescent="0.25">
      <c r="A31" s="27"/>
      <c r="B31" s="27"/>
      <c r="C31" s="27"/>
      <c r="D31" s="28"/>
      <c r="E31" s="27"/>
      <c r="F31" s="28"/>
      <c r="G31" s="27"/>
      <c r="H31" s="64"/>
    </row>
    <row r="32" spans="1:8" s="29" customFormat="1" x14ac:dyDescent="0.25">
      <c r="A32" s="27"/>
      <c r="B32" s="27"/>
      <c r="C32" s="27"/>
      <c r="D32" s="28"/>
      <c r="E32" s="28"/>
      <c r="F32" s="28"/>
      <c r="G32" s="27"/>
      <c r="H32" s="64"/>
    </row>
    <row r="33" spans="1:8" s="29" customFormat="1" x14ac:dyDescent="0.25">
      <c r="A33" s="27"/>
      <c r="B33" s="27"/>
      <c r="C33" s="27"/>
      <c r="D33" s="28"/>
      <c r="E33" s="27"/>
      <c r="F33" s="28"/>
      <c r="G33" s="27"/>
      <c r="H33" s="64"/>
    </row>
    <row r="34" spans="1:8" s="29" customFormat="1" x14ac:dyDescent="0.25">
      <c r="A34" s="27"/>
      <c r="B34" s="27"/>
      <c r="C34" s="27"/>
      <c r="D34" s="28"/>
      <c r="E34" s="27"/>
      <c r="F34" s="28"/>
      <c r="G34" s="27"/>
      <c r="H34" s="64"/>
    </row>
    <row r="35" spans="1:8" s="29" customFormat="1" x14ac:dyDescent="0.25">
      <c r="A35" s="27"/>
      <c r="B35" s="27"/>
      <c r="C35" s="27"/>
      <c r="D35" s="28"/>
      <c r="E35" s="27"/>
      <c r="F35" s="28"/>
      <c r="G35" s="27"/>
      <c r="H35" s="64"/>
    </row>
    <row r="36" spans="1:8" s="29" customFormat="1" x14ac:dyDescent="0.25">
      <c r="A36" s="27"/>
      <c r="B36" s="27"/>
      <c r="C36" s="27"/>
      <c r="D36" s="28"/>
      <c r="E36" s="27"/>
      <c r="F36" s="28"/>
      <c r="G36" s="27"/>
      <c r="H36" s="64"/>
    </row>
    <row r="37" spans="1:8" s="29" customFormat="1" x14ac:dyDescent="0.25">
      <c r="A37" s="27"/>
      <c r="B37" s="27"/>
      <c r="C37" s="27"/>
      <c r="D37" s="28"/>
      <c r="E37" s="27"/>
      <c r="F37" s="28"/>
      <c r="G37" s="27"/>
      <c r="H37" s="64"/>
    </row>
    <row r="38" spans="1:8" s="29" customFormat="1" x14ac:dyDescent="0.25">
      <c r="A38" s="27"/>
      <c r="B38" s="27"/>
      <c r="C38" s="27"/>
      <c r="D38" s="28"/>
      <c r="E38" s="27"/>
      <c r="F38" s="28"/>
      <c r="G38" s="27"/>
      <c r="H38" s="64"/>
    </row>
    <row r="39" spans="1:8" s="29" customFormat="1" x14ac:dyDescent="0.25">
      <c r="A39" s="27"/>
      <c r="B39" s="27"/>
      <c r="C39" s="27"/>
      <c r="D39" s="28"/>
      <c r="E39" s="27"/>
      <c r="F39" s="28"/>
      <c r="G39" s="27"/>
      <c r="H39" s="64"/>
    </row>
    <row r="40" spans="1:8" s="29" customFormat="1" x14ac:dyDescent="0.25">
      <c r="A40" s="27"/>
      <c r="B40" s="27"/>
      <c r="C40" s="27"/>
      <c r="D40" s="28"/>
      <c r="E40" s="27"/>
      <c r="F40" s="28"/>
      <c r="G40" s="27"/>
      <c r="H40" s="64"/>
    </row>
    <row r="41" spans="1:8" s="29" customFormat="1" x14ac:dyDescent="0.25">
      <c r="A41" s="27"/>
      <c r="B41" s="27"/>
      <c r="C41" s="27"/>
      <c r="D41" s="28"/>
      <c r="E41" s="27"/>
      <c r="F41" s="28"/>
      <c r="G41" s="27"/>
      <c r="H41" s="64"/>
    </row>
    <row r="42" spans="1:8" s="29" customFormat="1" x14ac:dyDescent="0.25">
      <c r="A42" s="27"/>
      <c r="B42" s="27"/>
      <c r="C42" s="27"/>
      <c r="D42" s="28"/>
      <c r="E42" s="27"/>
      <c r="F42" s="28"/>
      <c r="G42" s="27"/>
      <c r="H42" s="64"/>
    </row>
    <row r="43" spans="1:8" s="29" customFormat="1" x14ac:dyDescent="0.25">
      <c r="A43" s="27"/>
      <c r="B43" s="27"/>
      <c r="C43" s="27"/>
      <c r="D43" s="28"/>
      <c r="E43" s="27"/>
      <c r="F43" s="28"/>
      <c r="G43" s="27"/>
      <c r="H43" s="64"/>
    </row>
    <row r="44" spans="1:8" s="29" customFormat="1" x14ac:dyDescent="0.25">
      <c r="A44" s="27"/>
      <c r="B44" s="27"/>
      <c r="C44" s="27"/>
      <c r="D44" s="28"/>
      <c r="E44" s="27"/>
      <c r="F44" s="28"/>
      <c r="G44" s="27"/>
      <c r="H44" s="64"/>
    </row>
    <row r="45" spans="1:8" s="29" customFormat="1" x14ac:dyDescent="0.25">
      <c r="A45" s="27"/>
      <c r="B45" s="27"/>
      <c r="C45" s="27"/>
      <c r="D45" s="28"/>
      <c r="E45" s="27"/>
      <c r="F45" s="28"/>
      <c r="G45" s="27"/>
      <c r="H45" s="64"/>
    </row>
    <row r="46" spans="1:8" s="29" customFormat="1" x14ac:dyDescent="0.25">
      <c r="A46" s="27"/>
      <c r="B46" s="27"/>
      <c r="C46" s="27"/>
      <c r="D46" s="28"/>
      <c r="E46" s="28"/>
      <c r="F46" s="28"/>
      <c r="G46" s="27"/>
      <c r="H46" s="64"/>
    </row>
    <row r="47" spans="1:8" x14ac:dyDescent="0.25">
      <c r="A47" s="147" t="s">
        <v>59</v>
      </c>
      <c r="B47" s="148"/>
      <c r="C47" s="148"/>
      <c r="D47" s="148"/>
      <c r="E47" s="148"/>
      <c r="F47" s="148"/>
      <c r="G47" s="149"/>
      <c r="H47" s="71">
        <f>SUM(H29:H46)</f>
        <v>0</v>
      </c>
    </row>
    <row r="48" spans="1:8" x14ac:dyDescent="0.25">
      <c r="A48" s="140" t="s">
        <v>67</v>
      </c>
      <c r="B48" s="140"/>
      <c r="C48" s="141"/>
      <c r="D48" s="17"/>
      <c r="E48" s="17"/>
      <c r="F48" s="17"/>
      <c r="G48" s="17"/>
      <c r="H48" s="71">
        <f>H28+H47</f>
        <v>0</v>
      </c>
    </row>
  </sheetData>
  <sheetProtection formatCells="0" formatColumns="0" insertColumns="0" insertRows="0" deleteColumns="0" deleteRows="0" selectLockedCells="1"/>
  <mergeCells count="7">
    <mergeCell ref="A48:C48"/>
    <mergeCell ref="B4:G4"/>
    <mergeCell ref="H4:H6"/>
    <mergeCell ref="A5:A6"/>
    <mergeCell ref="B5:G5"/>
    <mergeCell ref="A28:G28"/>
    <mergeCell ref="A47:G47"/>
  </mergeCells>
  <dataValidations xWindow="680" yWindow="473"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7 F8 F9:F27 F29:F46">
      <formula1>E7</formula1>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topLeftCell="A7" workbookViewId="0">
      <selection activeCell="F6" sqref="F6"/>
    </sheetView>
  </sheetViews>
  <sheetFormatPr defaultColWidth="9.140625" defaultRowHeight="15.75" x14ac:dyDescent="0.25"/>
  <cols>
    <col min="1" max="1" width="9.140625" style="1"/>
    <col min="2" max="2" width="18.28515625" style="19" customWidth="1"/>
    <col min="3" max="3" width="25.5703125" style="1" customWidth="1"/>
    <col min="4" max="4" width="16.7109375" customWidth="1"/>
    <col min="5" max="5" width="15.7109375" customWidth="1"/>
    <col min="6" max="6" width="15.7109375" style="16" customWidth="1"/>
    <col min="7" max="7" width="15.42578125" style="19" customWidth="1"/>
    <col min="8" max="16384" width="9.140625" style="1"/>
  </cols>
  <sheetData>
    <row r="1" spans="1:8" x14ac:dyDescent="0.25">
      <c r="A1" s="3" t="s">
        <v>14</v>
      </c>
      <c r="B1" s="3"/>
    </row>
    <row r="3" spans="1:8" x14ac:dyDescent="0.25">
      <c r="A3" s="4"/>
      <c r="B3" s="142" t="s">
        <v>12</v>
      </c>
      <c r="C3" s="142"/>
      <c r="D3" s="142"/>
      <c r="E3" s="142"/>
      <c r="F3" s="142"/>
      <c r="G3" s="142"/>
      <c r="H3" s="143" t="s">
        <v>20</v>
      </c>
    </row>
    <row r="4" spans="1:8" x14ac:dyDescent="0.25">
      <c r="A4" s="135" t="s">
        <v>2</v>
      </c>
      <c r="B4" s="144" t="s">
        <v>86</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7"/>
      <c r="F7" s="27"/>
      <c r="G7" s="27"/>
      <c r="H7" s="64"/>
    </row>
    <row r="8" spans="1:8" s="29" customFormat="1" x14ac:dyDescent="0.25">
      <c r="A8" s="27"/>
      <c r="B8" s="27"/>
      <c r="C8" s="27"/>
      <c r="D8" s="27"/>
      <c r="E8" s="27"/>
      <c r="F8" s="27"/>
      <c r="G8" s="27"/>
      <c r="H8" s="64"/>
    </row>
    <row r="9" spans="1:8" s="29" customFormat="1" x14ac:dyDescent="0.25">
      <c r="A9" s="27"/>
      <c r="B9" s="27"/>
      <c r="C9" s="27"/>
      <c r="D9" s="27"/>
      <c r="E9" s="27"/>
      <c r="F9" s="27"/>
      <c r="G9" s="27"/>
      <c r="H9" s="64"/>
    </row>
    <row r="10" spans="1:8" s="29" customFormat="1" x14ac:dyDescent="0.25">
      <c r="A10" s="27"/>
      <c r="B10" s="27"/>
      <c r="C10" s="27"/>
      <c r="D10" s="27"/>
      <c r="E10" s="27"/>
      <c r="F10" s="27"/>
      <c r="G10" s="27"/>
      <c r="H10" s="64"/>
    </row>
    <row r="11" spans="1:8" s="29" customFormat="1" x14ac:dyDescent="0.25">
      <c r="A11" s="27"/>
      <c r="B11" s="27"/>
      <c r="C11" s="27"/>
      <c r="D11" s="27"/>
      <c r="E11" s="27"/>
      <c r="F11" s="27"/>
      <c r="G11" s="27"/>
      <c r="H11" s="64"/>
    </row>
    <row r="12" spans="1:8" s="29" customFormat="1" x14ac:dyDescent="0.25">
      <c r="A12" s="27"/>
      <c r="B12" s="27"/>
      <c r="C12" s="27"/>
      <c r="D12" s="27"/>
      <c r="E12" s="27"/>
      <c r="F12" s="27"/>
      <c r="G12" s="27"/>
      <c r="H12" s="64"/>
    </row>
    <row r="13" spans="1:8" s="29" customFormat="1" x14ac:dyDescent="0.25">
      <c r="A13" s="27"/>
      <c r="B13" s="27"/>
      <c r="C13" s="27"/>
      <c r="D13" s="27"/>
      <c r="E13" s="27"/>
      <c r="F13" s="27"/>
      <c r="G13" s="27"/>
      <c r="H13" s="64"/>
    </row>
    <row r="14" spans="1:8" s="29" customFormat="1" x14ac:dyDescent="0.25">
      <c r="A14" s="27"/>
      <c r="B14" s="27"/>
      <c r="C14" s="27"/>
      <c r="D14" s="27"/>
      <c r="E14" s="27"/>
      <c r="F14" s="27"/>
      <c r="G14" s="27"/>
      <c r="H14" s="64"/>
    </row>
    <row r="15" spans="1:8" s="29" customFormat="1" x14ac:dyDescent="0.25">
      <c r="A15" s="27"/>
      <c r="B15" s="27"/>
      <c r="C15" s="27"/>
      <c r="D15" s="27"/>
      <c r="E15" s="27"/>
      <c r="F15" s="27"/>
      <c r="G15" s="27"/>
      <c r="H15" s="64"/>
    </row>
    <row r="16" spans="1:8" s="29" customFormat="1" x14ac:dyDescent="0.25">
      <c r="A16" s="27"/>
      <c r="B16" s="27"/>
      <c r="C16" s="27"/>
      <c r="D16" s="27"/>
      <c r="E16" s="27"/>
      <c r="F16" s="27"/>
      <c r="G16" s="27"/>
      <c r="H16" s="64"/>
    </row>
    <row r="17" spans="1:8" s="29" customFormat="1" x14ac:dyDescent="0.25">
      <c r="A17" s="27"/>
      <c r="B17" s="27"/>
      <c r="C17" s="27"/>
      <c r="D17" s="27"/>
      <c r="E17" s="27"/>
      <c r="F17" s="27"/>
      <c r="G17" s="27"/>
      <c r="H17" s="64"/>
    </row>
    <row r="18" spans="1:8" s="29" customFormat="1" x14ac:dyDescent="0.25">
      <c r="A18" s="27"/>
      <c r="B18" s="27"/>
      <c r="C18" s="27"/>
      <c r="D18" s="27"/>
      <c r="E18" s="27"/>
      <c r="F18" s="27"/>
      <c r="G18" s="27"/>
      <c r="H18" s="64"/>
    </row>
    <row r="19" spans="1:8" s="29" customFormat="1" x14ac:dyDescent="0.25">
      <c r="A19" s="27"/>
      <c r="B19" s="27"/>
      <c r="C19" s="27"/>
      <c r="D19" s="27"/>
      <c r="E19" s="27"/>
      <c r="F19" s="27"/>
      <c r="G19" s="27"/>
      <c r="H19" s="64"/>
    </row>
    <row r="20" spans="1:8" s="29" customFormat="1" x14ac:dyDescent="0.25">
      <c r="A20" s="27"/>
      <c r="B20" s="27"/>
      <c r="C20" s="27"/>
      <c r="D20" s="27"/>
      <c r="E20" s="27"/>
      <c r="F20" s="27"/>
      <c r="G20" s="27"/>
      <c r="H20" s="64"/>
    </row>
    <row r="21" spans="1:8" s="29" customFormat="1" ht="15.6" x14ac:dyDescent="0.3">
      <c r="A21" s="27"/>
      <c r="B21" s="27"/>
      <c r="C21" s="27"/>
      <c r="D21" s="27"/>
      <c r="E21" s="27"/>
      <c r="F21" s="27"/>
      <c r="G21" s="27"/>
      <c r="H21" s="64"/>
    </row>
    <row r="22" spans="1:8" s="29" customFormat="1" ht="15.6" x14ac:dyDescent="0.3">
      <c r="A22" s="27"/>
      <c r="B22" s="27"/>
      <c r="C22" s="27"/>
      <c r="D22" s="27"/>
      <c r="E22" s="28"/>
      <c r="F22" s="27"/>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7"/>
      <c r="G24" s="27"/>
      <c r="H24" s="64"/>
    </row>
    <row r="25" spans="1:8" s="29" customFormat="1" ht="15.6" x14ac:dyDescent="0.3">
      <c r="A25" s="27"/>
      <c r="B25" s="27"/>
      <c r="C25" s="27"/>
      <c r="D25" s="27"/>
      <c r="E25" s="27"/>
      <c r="F25" s="27"/>
      <c r="G25" s="27"/>
      <c r="H25" s="64"/>
    </row>
    <row r="26" spans="1:8" s="29" customFormat="1" ht="15.6" x14ac:dyDescent="0.3">
      <c r="A26" s="27"/>
      <c r="B26" s="27"/>
      <c r="C26" s="27"/>
      <c r="D26" s="27"/>
      <c r="E26" s="27"/>
      <c r="F26" s="27"/>
      <c r="G26" s="27"/>
      <c r="H26" s="64"/>
    </row>
    <row r="27" spans="1:8" s="29" customFormat="1" ht="15.6" x14ac:dyDescent="0.3">
      <c r="A27" s="27"/>
      <c r="B27" s="27"/>
      <c r="C27" s="27"/>
      <c r="D27" s="27"/>
      <c r="E27" s="27"/>
      <c r="F27" s="27"/>
      <c r="G27" s="27"/>
      <c r="H27" s="64"/>
    </row>
    <row r="28" spans="1:8" s="29" customFormat="1" ht="15.6" x14ac:dyDescent="0.3">
      <c r="A28" s="27"/>
      <c r="B28" s="27"/>
      <c r="C28" s="27"/>
      <c r="D28" s="27"/>
      <c r="E28" s="27"/>
      <c r="F28" s="27"/>
      <c r="G28" s="27"/>
      <c r="H28" s="64"/>
    </row>
    <row r="29" spans="1:8" s="29" customFormat="1" ht="15.6" x14ac:dyDescent="0.3">
      <c r="A29" s="27"/>
      <c r="B29" s="27"/>
      <c r="C29" s="27"/>
      <c r="D29" s="27"/>
      <c r="E29" s="27"/>
      <c r="F29" s="27"/>
      <c r="G29" s="27"/>
      <c r="H29" s="64"/>
    </row>
    <row r="30" spans="1:8" s="29" customFormat="1" x14ac:dyDescent="0.25">
      <c r="A30" s="27"/>
      <c r="B30" s="27"/>
      <c r="C30" s="27"/>
      <c r="D30" s="27"/>
      <c r="E30" s="27"/>
      <c r="F30" s="27"/>
      <c r="G30" s="27"/>
      <c r="H30" s="64"/>
    </row>
    <row r="31" spans="1:8" s="29" customFormat="1" x14ac:dyDescent="0.25">
      <c r="A31" s="27"/>
      <c r="B31" s="27"/>
      <c r="C31" s="27"/>
      <c r="D31" s="27"/>
      <c r="E31" s="27"/>
      <c r="F31" s="27"/>
      <c r="G31" s="27"/>
      <c r="H31" s="64"/>
    </row>
    <row r="32" spans="1:8" s="29" customFormat="1" x14ac:dyDescent="0.25">
      <c r="A32" s="27"/>
      <c r="B32" s="27"/>
      <c r="C32" s="27"/>
      <c r="D32" s="27"/>
      <c r="E32" s="27"/>
      <c r="F32" s="27"/>
      <c r="G32" s="27"/>
      <c r="H32" s="64"/>
    </row>
    <row r="33" spans="1:8" s="29" customFormat="1" x14ac:dyDescent="0.25">
      <c r="A33" s="27"/>
      <c r="B33" s="27"/>
      <c r="C33" s="27"/>
      <c r="D33" s="27"/>
      <c r="E33" s="27"/>
      <c r="F33" s="27"/>
      <c r="G33" s="27"/>
      <c r="H33" s="64"/>
    </row>
    <row r="34" spans="1:8" s="29" customFormat="1" x14ac:dyDescent="0.25">
      <c r="A34" s="27"/>
      <c r="B34" s="27"/>
      <c r="C34" s="27"/>
      <c r="D34" s="27"/>
      <c r="E34" s="27"/>
      <c r="F34" s="27"/>
      <c r="G34" s="27"/>
      <c r="H34" s="64"/>
    </row>
    <row r="35" spans="1:8" s="29" customFormat="1" x14ac:dyDescent="0.25">
      <c r="A35" s="27"/>
      <c r="B35" s="27"/>
      <c r="C35" s="27"/>
      <c r="D35" s="27"/>
      <c r="E35" s="27"/>
      <c r="F35" s="27"/>
      <c r="G35" s="27"/>
      <c r="H35" s="64"/>
    </row>
    <row r="36" spans="1:8" s="29" customFormat="1" x14ac:dyDescent="0.25">
      <c r="A36" s="27"/>
      <c r="B36" s="27"/>
      <c r="C36" s="27"/>
      <c r="D36" s="27"/>
      <c r="E36" s="27"/>
      <c r="F36" s="27"/>
      <c r="G36" s="27"/>
      <c r="H36" s="64"/>
    </row>
    <row r="37" spans="1:8" s="29" customFormat="1" x14ac:dyDescent="0.25">
      <c r="A37" s="27"/>
      <c r="B37" s="27"/>
      <c r="C37" s="27"/>
      <c r="D37" s="27"/>
      <c r="E37" s="27"/>
      <c r="F37" s="27"/>
      <c r="G37" s="27"/>
      <c r="H37" s="64"/>
    </row>
    <row r="38" spans="1:8" s="29" customFormat="1" x14ac:dyDescent="0.25">
      <c r="A38" s="27"/>
      <c r="B38" s="27"/>
      <c r="C38" s="27"/>
      <c r="D38" s="27"/>
      <c r="E38" s="27"/>
      <c r="F38" s="27"/>
      <c r="G38" s="27"/>
      <c r="H38" s="64"/>
    </row>
    <row r="39" spans="1:8" s="29" customFormat="1" x14ac:dyDescent="0.25">
      <c r="A39" s="27"/>
      <c r="B39" s="27"/>
      <c r="C39" s="27"/>
      <c r="D39" s="27"/>
      <c r="E39" s="27"/>
      <c r="F39" s="27"/>
      <c r="G39" s="27"/>
      <c r="H39" s="64"/>
    </row>
    <row r="40" spans="1:8" s="29" customFormat="1" x14ac:dyDescent="0.25">
      <c r="A40" s="27"/>
      <c r="B40" s="27"/>
      <c r="C40" s="27"/>
      <c r="D40" s="27"/>
      <c r="E40" s="28"/>
      <c r="F40" s="27"/>
      <c r="G40" s="27"/>
      <c r="H40" s="64"/>
    </row>
    <row r="41" spans="1:8" x14ac:dyDescent="0.25">
      <c r="A41" s="147" t="s">
        <v>59</v>
      </c>
      <c r="B41" s="148"/>
      <c r="C41" s="148"/>
      <c r="D41" s="148"/>
      <c r="E41" s="148"/>
      <c r="F41" s="148"/>
      <c r="G41" s="149"/>
      <c r="H41" s="71">
        <f>SUM(H24:H40)</f>
        <v>0</v>
      </c>
    </row>
    <row r="42" spans="1:8" x14ac:dyDescent="0.25">
      <c r="A42" s="140" t="s">
        <v>17</v>
      </c>
      <c r="B42" s="140"/>
      <c r="C42" s="141"/>
      <c r="D42" s="17"/>
      <c r="E42" s="17"/>
      <c r="F42" s="17"/>
      <c r="G42" s="17"/>
      <c r="H42" s="71">
        <f>H23+H41</f>
        <v>0</v>
      </c>
    </row>
  </sheetData>
  <sheetProtection formatCells="0" formatColumns="0" insertColumns="0" insertRows="0" deleteColumns="0" deleteRows="0" selectLockedCells="1"/>
  <mergeCells count="7">
    <mergeCell ref="H3:H5"/>
    <mergeCell ref="A23:G23"/>
    <mergeCell ref="A41:G41"/>
    <mergeCell ref="A42:C42"/>
    <mergeCell ref="A4:A5"/>
    <mergeCell ref="B3:G3"/>
    <mergeCell ref="B4:G4"/>
  </mergeCells>
  <dataValidations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ormula1>E24</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ormula1>E6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3"/>
  <sheetViews>
    <sheetView workbookViewId="0">
      <selection activeCell="K12" sqref="K12"/>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13</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94"/>
      <c r="E8" s="28"/>
      <c r="F8" s="28"/>
      <c r="G8" s="27"/>
      <c r="H8" s="64"/>
    </row>
    <row r="9" spans="1:8" s="29" customFormat="1" x14ac:dyDescent="0.25">
      <c r="A9" s="27"/>
      <c r="B9" s="27"/>
      <c r="C9" s="27"/>
      <c r="D9" s="27"/>
      <c r="E9" s="27"/>
      <c r="F9" s="27"/>
      <c r="G9" s="27"/>
      <c r="H9" s="64"/>
    </row>
    <row r="10" spans="1:8" s="29" customFormat="1" x14ac:dyDescent="0.25">
      <c r="A10" s="27"/>
      <c r="B10" s="27"/>
      <c r="C10" s="27"/>
      <c r="D10" s="27"/>
      <c r="E10" s="27"/>
      <c r="F10" s="27"/>
      <c r="G10" s="27"/>
      <c r="H10" s="64"/>
    </row>
    <row r="11" spans="1:8" s="29" customFormat="1" x14ac:dyDescent="0.25">
      <c r="A11" s="27"/>
      <c r="B11" s="27"/>
      <c r="C11" s="27"/>
      <c r="D11" s="27"/>
      <c r="E11" s="27"/>
      <c r="F11" s="27"/>
      <c r="G11" s="27"/>
      <c r="H11" s="64"/>
    </row>
    <row r="12" spans="1:8" s="29" customFormat="1" x14ac:dyDescent="0.25">
      <c r="A12" s="27"/>
      <c r="B12" s="27"/>
      <c r="C12" s="27"/>
      <c r="D12" s="27"/>
      <c r="E12" s="27"/>
      <c r="F12" s="27"/>
      <c r="G12" s="27"/>
      <c r="H12" s="64"/>
    </row>
    <row r="13" spans="1:8" s="29" customFormat="1" x14ac:dyDescent="0.25">
      <c r="A13" s="27"/>
      <c r="B13" s="27"/>
      <c r="C13" s="27"/>
      <c r="D13" s="27"/>
      <c r="E13" s="27"/>
      <c r="F13" s="27"/>
      <c r="G13" s="27"/>
      <c r="H13" s="64"/>
    </row>
    <row r="14" spans="1:8" s="29" customFormat="1" x14ac:dyDescent="0.25">
      <c r="A14" s="27"/>
      <c r="B14" s="27"/>
      <c r="C14" s="27"/>
      <c r="D14" s="27"/>
      <c r="E14" s="27"/>
      <c r="F14" s="27"/>
      <c r="G14" s="27"/>
      <c r="H14" s="64"/>
    </row>
    <row r="15" spans="1:8" s="29" customFormat="1" x14ac:dyDescent="0.25">
      <c r="A15" s="27"/>
      <c r="B15" s="27"/>
      <c r="C15" s="27"/>
      <c r="D15" s="27"/>
      <c r="E15" s="27"/>
      <c r="F15" s="27"/>
      <c r="G15" s="27"/>
      <c r="H15" s="64"/>
    </row>
    <row r="16" spans="1:8" s="29" customFormat="1" x14ac:dyDescent="0.25">
      <c r="A16" s="27"/>
      <c r="B16" s="27"/>
      <c r="C16" s="27"/>
      <c r="D16" s="27"/>
      <c r="E16" s="27"/>
      <c r="F16" s="27"/>
      <c r="G16" s="27"/>
      <c r="H16" s="64"/>
    </row>
    <row r="17" spans="1:8" s="29" customFormat="1" x14ac:dyDescent="0.25">
      <c r="A17" s="27"/>
      <c r="B17" s="27"/>
      <c r="C17" s="27"/>
      <c r="D17" s="27"/>
      <c r="E17" s="27"/>
      <c r="F17" s="27"/>
      <c r="G17" s="27"/>
      <c r="H17" s="64"/>
    </row>
    <row r="18" spans="1:8" s="29" customFormat="1" ht="15.6" x14ac:dyDescent="0.3">
      <c r="A18" s="27"/>
      <c r="B18" s="27"/>
      <c r="C18" s="27"/>
      <c r="D18" s="27"/>
      <c r="E18" s="27"/>
      <c r="F18" s="27"/>
      <c r="G18" s="27"/>
      <c r="H18" s="64"/>
    </row>
    <row r="19" spans="1:8" s="29" customFormat="1" ht="15.6" x14ac:dyDescent="0.3">
      <c r="A19" s="27"/>
      <c r="B19" s="27"/>
      <c r="C19" s="27"/>
      <c r="D19" s="27"/>
      <c r="E19" s="27"/>
      <c r="F19" s="27"/>
      <c r="G19" s="27"/>
      <c r="H19" s="64"/>
    </row>
    <row r="20" spans="1:8" s="29" customFormat="1" ht="15.6" x14ac:dyDescent="0.3">
      <c r="A20" s="27"/>
      <c r="B20" s="27"/>
      <c r="C20" s="27"/>
      <c r="D20" s="27"/>
      <c r="E20" s="27"/>
      <c r="F20" s="27"/>
      <c r="G20" s="27"/>
      <c r="H20" s="64"/>
    </row>
    <row r="21" spans="1:8" s="29" customFormat="1" ht="15.6" x14ac:dyDescent="0.3">
      <c r="A21" s="27"/>
      <c r="B21" s="27"/>
      <c r="C21" s="27"/>
      <c r="D21" s="27"/>
      <c r="E21" s="27"/>
      <c r="F21" s="27"/>
      <c r="G21" s="27"/>
      <c r="H21" s="64"/>
    </row>
    <row r="22" spans="1:8" s="29" customFormat="1" ht="15.6" x14ac:dyDescent="0.3">
      <c r="A22" s="27"/>
      <c r="B22" s="27"/>
      <c r="C22" s="27"/>
      <c r="D22" s="27"/>
      <c r="E22" s="28"/>
      <c r="F22" s="27"/>
      <c r="G22" s="27"/>
      <c r="H22" s="64"/>
    </row>
    <row r="23" spans="1:8" s="29" customFormat="1" ht="15.6" x14ac:dyDescent="0.3">
      <c r="A23" s="27"/>
      <c r="B23" s="27"/>
      <c r="C23" s="27"/>
      <c r="D23" s="27"/>
      <c r="E23" s="28"/>
      <c r="F23" s="27"/>
      <c r="G23" s="27"/>
      <c r="H23" s="64"/>
    </row>
    <row r="24" spans="1:8" ht="15.6" x14ac:dyDescent="0.3">
      <c r="A24" s="147" t="s">
        <v>59</v>
      </c>
      <c r="B24" s="148"/>
      <c r="C24" s="148"/>
      <c r="D24" s="148"/>
      <c r="E24" s="148"/>
      <c r="F24" s="148"/>
      <c r="G24" s="149"/>
      <c r="H24" s="71">
        <f>SUM(H6:H23)</f>
        <v>0</v>
      </c>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s="29" customFormat="1" x14ac:dyDescent="0.25">
      <c r="A41" s="27"/>
      <c r="B41" s="27"/>
      <c r="C41" s="27"/>
      <c r="D41" s="27"/>
      <c r="E41" s="28"/>
      <c r="F41" s="28"/>
      <c r="G41" s="27"/>
      <c r="H41" s="64"/>
    </row>
    <row r="42" spans="1:8" x14ac:dyDescent="0.25">
      <c r="A42" s="147" t="s">
        <v>59</v>
      </c>
      <c r="B42" s="148"/>
      <c r="C42" s="148"/>
      <c r="D42" s="148"/>
      <c r="E42" s="148"/>
      <c r="F42" s="148"/>
      <c r="G42" s="149"/>
      <c r="H42" s="71">
        <f>SUM(H25:H41)</f>
        <v>0</v>
      </c>
    </row>
    <row r="43" spans="1:8" x14ac:dyDescent="0.25">
      <c r="A43" s="140" t="s">
        <v>68</v>
      </c>
      <c r="B43" s="140"/>
      <c r="C43" s="141"/>
      <c r="D43" s="17"/>
      <c r="E43" s="17"/>
      <c r="F43" s="17"/>
      <c r="G43" s="17"/>
      <c r="H43" s="71">
        <f>H24+H42</f>
        <v>0</v>
      </c>
    </row>
  </sheetData>
  <sheetProtection formatCells="0" formatColumns="0" formatRows="0" insertColumns="0" insertRows="0" deleteColumns="0" deleteRows="0" selectLockedCells="1"/>
  <mergeCells count="7">
    <mergeCell ref="A43:C43"/>
    <mergeCell ref="B3:G3"/>
    <mergeCell ref="H3:H5"/>
    <mergeCell ref="A4:A5"/>
    <mergeCell ref="B4:G4"/>
    <mergeCell ref="A24:G24"/>
    <mergeCell ref="A42:G42"/>
  </mergeCells>
  <dataValidations xWindow="679" yWindow="701"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5:F41 F6:F8">
      <formula1>E6</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9:F23">
      <formula1>E9</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workbookViewId="0">
      <selection activeCell="K34" sqref="K34"/>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60</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27"/>
      <c r="E8" s="28"/>
      <c r="F8" s="28"/>
      <c r="G8" s="27"/>
      <c r="H8" s="64"/>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59</v>
      </c>
      <c r="B41" s="148"/>
      <c r="C41" s="148"/>
      <c r="D41" s="148"/>
      <c r="E41" s="148"/>
      <c r="F41" s="148"/>
      <c r="G41" s="149"/>
      <c r="H41" s="71">
        <f>SUM(H24:H40)</f>
        <v>0</v>
      </c>
    </row>
    <row r="42" spans="1:8" x14ac:dyDescent="0.25">
      <c r="A42" s="140" t="s">
        <v>69</v>
      </c>
      <c r="B42" s="140"/>
      <c r="C42" s="141"/>
      <c r="D42" s="17"/>
      <c r="E42" s="17"/>
      <c r="F42" s="17"/>
      <c r="G42" s="17"/>
      <c r="H42" s="71">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ormula1>E24</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ormula1>E6</formula1>
    </dataValidation>
  </dataValidation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workbookViewId="0">
      <selection activeCell="G19" sqref="G19"/>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88</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t="s">
        <v>42</v>
      </c>
      <c r="B6" s="27" t="s">
        <v>130</v>
      </c>
      <c r="C6" s="27" t="s">
        <v>131</v>
      </c>
      <c r="D6" s="27">
        <v>17030141</v>
      </c>
      <c r="E6" s="28">
        <v>42808</v>
      </c>
      <c r="F6" s="28">
        <v>42815</v>
      </c>
      <c r="G6" s="27" t="s">
        <v>135</v>
      </c>
      <c r="H6" s="64">
        <v>538.63</v>
      </c>
    </row>
    <row r="7" spans="1:8" s="29" customFormat="1" x14ac:dyDescent="0.25">
      <c r="A7" s="27" t="s">
        <v>8</v>
      </c>
      <c r="B7" s="27" t="s">
        <v>130</v>
      </c>
      <c r="C7" s="27" t="s">
        <v>131</v>
      </c>
      <c r="D7" s="27">
        <v>17030167</v>
      </c>
      <c r="E7" s="28">
        <v>42810</v>
      </c>
      <c r="F7" s="28">
        <v>42818</v>
      </c>
      <c r="G7" s="27" t="s">
        <v>135</v>
      </c>
      <c r="H7" s="64">
        <v>331.37</v>
      </c>
    </row>
    <row r="8" spans="1:8" s="29" customFormat="1" x14ac:dyDescent="0.25">
      <c r="A8" s="27" t="s">
        <v>10</v>
      </c>
      <c r="B8" s="27" t="s">
        <v>132</v>
      </c>
      <c r="C8" s="27" t="s">
        <v>133</v>
      </c>
      <c r="D8" s="94" t="s">
        <v>134</v>
      </c>
      <c r="E8" s="28">
        <v>42760</v>
      </c>
      <c r="F8" s="28">
        <v>42774</v>
      </c>
      <c r="G8" s="27" t="s">
        <v>136</v>
      </c>
      <c r="H8" s="64">
        <v>2880</v>
      </c>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147</v>
      </c>
      <c r="B23" s="148"/>
      <c r="C23" s="148"/>
      <c r="D23" s="148"/>
      <c r="E23" s="148"/>
      <c r="F23" s="148"/>
      <c r="G23" s="149"/>
      <c r="H23" s="71">
        <f>SUM(H6:H22)</f>
        <v>3750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147</v>
      </c>
      <c r="B41" s="148"/>
      <c r="C41" s="148"/>
      <c r="D41" s="148"/>
      <c r="E41" s="148"/>
      <c r="F41" s="148"/>
      <c r="G41" s="149"/>
      <c r="H41" s="71">
        <f>SUM(H24:H40)</f>
        <v>0</v>
      </c>
    </row>
    <row r="42" spans="1:8" x14ac:dyDescent="0.25">
      <c r="A42" s="140" t="s">
        <v>99</v>
      </c>
      <c r="B42" s="140"/>
      <c r="C42" s="141"/>
      <c r="D42" s="17"/>
      <c r="E42" s="17"/>
      <c r="F42" s="17"/>
      <c r="G42" s="17"/>
      <c r="H42" s="71">
        <f>H23+H41</f>
        <v>3750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6:F22">
      <formula1>E6</formula1>
    </dataValidation>
  </dataValidation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zoomScaleNormal="100" workbookViewId="0">
      <selection activeCell="F49" sqref="F49"/>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97</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27"/>
      <c r="E8" s="28"/>
      <c r="F8" s="28"/>
      <c r="G8" s="27"/>
      <c r="H8" s="64"/>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59</v>
      </c>
      <c r="B41" s="148"/>
      <c r="C41" s="148"/>
      <c r="D41" s="148"/>
      <c r="E41" s="148"/>
      <c r="F41" s="148"/>
      <c r="G41" s="149"/>
      <c r="H41" s="71">
        <f>SUM(H24:H40)</f>
        <v>0</v>
      </c>
    </row>
    <row r="42" spans="1:8" x14ac:dyDescent="0.25">
      <c r="A42" s="140" t="s">
        <v>100</v>
      </c>
      <c r="B42" s="140"/>
      <c r="C42" s="141"/>
      <c r="D42" s="17"/>
      <c r="E42" s="17"/>
      <c r="F42" s="17"/>
      <c r="G42" s="17"/>
      <c r="H42" s="71">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disablePrompts="1" xWindow="679" yWindow="70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24:F40">
      <formula1>E6</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12</vt:i4>
      </vt:variant>
      <vt:variant>
        <vt:lpstr>Nimega vahemikud</vt:lpstr>
      </vt:variant>
      <vt:variant>
        <vt:i4>4</vt:i4>
      </vt:variant>
    </vt:vector>
  </HeadingPairs>
  <TitlesOfParts>
    <vt:vector size="16" baseType="lpstr">
      <vt:lpstr>A. Eelarve</vt:lpstr>
      <vt:lpstr>B. Maksetaotlus</vt:lpstr>
      <vt:lpstr>C. KULUARUANDE KOOND</vt:lpstr>
      <vt:lpstr>C1. Tööjõukulud</vt:lpstr>
      <vt:lpstr>C2. Lähetuskulud</vt:lpstr>
      <vt:lpstr> C3. Sihtrühmaga seotud kulud</vt:lpstr>
      <vt:lpstr> C4. EL avalikustamise kulud</vt:lpstr>
      <vt:lpstr>C5. Allhanked</vt:lpstr>
      <vt:lpstr>C6. Seadmed, kinnisvara</vt:lpstr>
      <vt:lpstr>C7. Muud otsesed kulud</vt:lpstr>
      <vt:lpstr>Nähtamatu leht</vt:lpstr>
      <vt:lpstr>Leht1</vt:lpstr>
      <vt:lpstr>Kinnituskiri</vt:lpstr>
      <vt:lpstr>Projekti_valdkond</vt:lpstr>
      <vt:lpstr>Valdkond</vt:lpstr>
      <vt:lpstr>Ühik</vt:lpstr>
    </vt:vector>
  </TitlesOfParts>
  <Company>SMIT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Tartu Linnavalitsus</cp:lastModifiedBy>
  <cp:lastPrinted>2017-05-17T08:12:10Z</cp:lastPrinted>
  <dcterms:created xsi:type="dcterms:W3CDTF">2014-06-17T10:19:13Z</dcterms:created>
  <dcterms:modified xsi:type="dcterms:W3CDTF">2017-05-17T08:15:01Z</dcterms:modified>
</cp:coreProperties>
</file>