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9"/>
  <workbookPr/>
  <mc:AlternateContent xmlns:mc="http://schemas.openxmlformats.org/markup-compatibility/2006">
    <mc:Choice Requires="x15">
      <x15ac:absPath xmlns:x15ac="http://schemas.microsoft.com/office/spreadsheetml/2010/11/ac" url="https://tartumaa-my.sharepoint.com/personal/silvia_leiaru_tartumaa_ee/Documents/VEP/Hankeplaan/"/>
    </mc:Choice>
  </mc:AlternateContent>
  <xr:revisionPtr revIDLastSave="0" documentId="8_{2B449B8C-13E4-40E3-B579-B78E9758CD38}" xr6:coauthVersionLast="47" xr6:coauthVersionMax="47" xr10:uidLastSave="{00000000-0000-0000-0000-000000000000}"/>
  <bookViews>
    <workbookView xWindow="-110" yWindow="-110" windowWidth="19420" windowHeight="10420" xr2:uid="{30049BE3-35DA-4A81-9B1A-6A60E27DE582}"/>
  </bookViews>
  <sheets>
    <sheet name="Hankeplaan" sheetId="3" r:id="rId1"/>
  </sheets>
  <externalReferences>
    <externalReference r:id="rId2"/>
  </externalReferences>
  <definedNames>
    <definedName name="Hankemenetluse_liik">[1]Leht1!$D$45:$D$54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3" l="1"/>
  <c r="I25" i="3" l="1"/>
  <c r="I24" i="3"/>
  <c r="I36" i="3" l="1"/>
  <c r="I37" i="3"/>
  <c r="I38" i="3"/>
  <c r="I35" i="3"/>
  <c r="G36" i="3"/>
  <c r="G35" i="3"/>
  <c r="F35" i="3"/>
  <c r="I17" i="3"/>
  <c r="I18" i="3"/>
  <c r="I19" i="3"/>
  <c r="I20" i="3"/>
  <c r="I21" i="3"/>
  <c r="I22" i="3"/>
  <c r="I23" i="3"/>
  <c r="I31" i="3"/>
  <c r="I32" i="3"/>
  <c r="I33" i="3"/>
  <c r="I34" i="3"/>
  <c r="I16" i="3"/>
  <c r="I15" i="3"/>
  <c r="I14" i="3"/>
  <c r="I11" i="3"/>
  <c r="I12" i="3"/>
  <c r="I13" i="3"/>
  <c r="F10" i="3"/>
  <c r="I10" i="3" s="1"/>
  <c r="I8" i="3"/>
  <c r="F9" i="3"/>
  <c r="I9" i="3" s="1"/>
</calcChain>
</file>

<file path=xl/sharedStrings.xml><?xml version="1.0" encoding="utf-8"?>
<sst xmlns="http://schemas.openxmlformats.org/spreadsheetml/2006/main" count="170" uniqueCount="97">
  <si>
    <t>HANKEPLAAN</t>
  </si>
  <si>
    <t>Projekt</t>
  </si>
  <si>
    <t>Võrtsjärve-Emajõe-Peipsi võrgustiku ja veetee arendamine</t>
  </si>
  <si>
    <t>Jrk nr</t>
  </si>
  <si>
    <t>Tegevused</t>
  </si>
  <si>
    <t>Vastutav partner</t>
  </si>
  <si>
    <t>Maksumus</t>
  </si>
  <si>
    <t>hanke liik</t>
  </si>
  <si>
    <t>hanke välja-kuulutamise aeg</t>
  </si>
  <si>
    <t>hankeliigi valimise põhjendus</t>
  </si>
  <si>
    <t>Kokku käibemaksuga</t>
  </si>
  <si>
    <t>Kokku käibemaksuta</t>
  </si>
  <si>
    <t>5) sisseostetud teenuste kulud</t>
  </si>
  <si>
    <t>VEP võrgustiku strateegia ja tegevuskava</t>
  </si>
  <si>
    <t>Tartumaa Arendusselts</t>
  </si>
  <si>
    <t>ost, 3 pakkumist</t>
  </si>
  <si>
    <t>09/2024</t>
  </si>
  <si>
    <t>VEP piirkonna veeteede turvalise liiklemise strateegia ja tegevuskava</t>
  </si>
  <si>
    <t>Võrgustiku (potentsiaalsete) liikmete regulaarsed kohtumised</t>
  </si>
  <si>
    <t>ost</t>
  </si>
  <si>
    <t>3) arendus- ja võrgustikutegevustega seotud kulud</t>
  </si>
  <si>
    <t>Koolitused kogukondadele ja võrgustiku liikmetele: Õppereis Rootsi (Fjärdhundraland/Uppsala)</t>
  </si>
  <si>
    <t>Tartumaa Omavalitsuste Liit, Viljandimaa Omavalitsuste Liit</t>
  </si>
  <si>
    <t>lihthange</t>
  </si>
  <si>
    <t>06/2025</t>
  </si>
  <si>
    <t>Koolitused kogukondadele ja võrgustiku liikmetele: Õppereis Eestis (Roheline Jõemaa või Ida -Virumaa)</t>
  </si>
  <si>
    <t>ost, 2 pakkumist</t>
  </si>
  <si>
    <t>2/2025</t>
  </si>
  <si>
    <t>Koolitused kogukondadele ja võrgustiku liikmetele: 4 koolitusprogrammi läbiviimine</t>
  </si>
  <si>
    <t>12/2024</t>
  </si>
  <si>
    <t>2) toote- ja teenusarenduse ning disainikulud</t>
  </si>
  <si>
    <t>VEP piirkonna turvalise ja keskkonnahoidliku liiklemise tagamine: 3 piltootetegvust (2*2025.a ja 1*2026.a)</t>
  </si>
  <si>
    <t>Tartumaa Omavalitsuste Liit</t>
  </si>
  <si>
    <t>VEP piirkonna turvalise ja keskkonnahoidliku liiklemise tagamine: 2 piltootetegvust(1*2024.a ja 1*2025.a)</t>
  </si>
  <si>
    <t>Viljandimaa Omavalitsuste Liit</t>
  </si>
  <si>
    <t>11) maastiku planeerimise kulud</t>
  </si>
  <si>
    <t>Jõesuu randumisala</t>
  </si>
  <si>
    <t>Viljandi Vallavalitsus</t>
  </si>
  <si>
    <t>Lihthange</t>
  </si>
  <si>
    <t>03.2024</t>
  </si>
  <si>
    <t>Lihthanke piirmäär 150000 eurot ilma käibemaksuta, read 4, 5 ja 7 hangitakse koos</t>
  </si>
  <si>
    <t>8) ehitusjuhtimise ja ehitamise ning ohtlike ehitiste likvideerimise kulud</t>
  </si>
  <si>
    <t>Jõesuu randumisala:
Slippi teenindava ujuvkai ehitamine
Slipi manööverdusala rajamine
Laudtee ja ujuvkai (paadikai) ehitamine
Olemasolevate teede ja platside kruuskatte uuendamine
Liikluskorraldusvahendid
Järeltööd</t>
  </si>
  <si>
    <t>10) omanikujärelevalve ja muinsuskaitselise järelevalve kulud</t>
  </si>
  <si>
    <t>04.2024</t>
  </si>
  <si>
    <t>Vastavalt Viljandi valla hankekorrale minihange.</t>
  </si>
  <si>
    <t>7) materiaalse ja immateriaalse vara soetamise, rentimise, hooldamise ja remondi kulud</t>
  </si>
  <si>
    <t>6) ehituslike eeltööde kulud</t>
  </si>
  <si>
    <t>Reku sadamaala:
Projekteerimine+ekspertiis</t>
  </si>
  <si>
    <t>Elva Vallavalitsus</t>
  </si>
  <si>
    <t>riigihange</t>
  </si>
  <si>
    <t>05.2024</t>
  </si>
  <si>
    <t>Reku sadamaala:
Ehitus</t>
  </si>
  <si>
    <t>08.2024</t>
  </si>
  <si>
    <t>Reku sadamaala:
Omanikujärelevalve</t>
  </si>
  <si>
    <t>Vastavalt Elva valla hankekorrale.</t>
  </si>
  <si>
    <t>Võrtsjärve paadikoda:
projekteerimine</t>
  </si>
  <si>
    <t>Võrtsjärve Sõprade Selts</t>
  </si>
  <si>
    <t>3 pakkumist</t>
  </si>
  <si>
    <t>4.2024</t>
  </si>
  <si>
    <t>Võrtsjärve paadikoda:
ehitus</t>
  </si>
  <si>
    <t>avatud hankemenetlus</t>
  </si>
  <si>
    <t>7.2024</t>
  </si>
  <si>
    <t>Võrtsjärve paadikoda:
omanikujärelevalve</t>
  </si>
  <si>
    <t>9.2024</t>
  </si>
  <si>
    <t>Luunja sadamakoda</t>
  </si>
  <si>
    <t>SA Luunja Jõesadam</t>
  </si>
  <si>
    <t>avatud hanke menetlus, riigihange</t>
  </si>
  <si>
    <t>aprill-mai 2024</t>
  </si>
  <si>
    <t>riigihanke eeldatav maksumus</t>
  </si>
  <si>
    <t>avatud hankemenetlus, riigihange</t>
  </si>
  <si>
    <t>august 2024</t>
  </si>
  <si>
    <t>Oiu sadamaala</t>
  </si>
  <si>
    <t>Pedajased Paadimehed OÜ</t>
  </si>
  <si>
    <t>05/2024</t>
  </si>
  <si>
    <t>riigihanke piirmäär</t>
  </si>
  <si>
    <t>Päästekaater</t>
  </si>
  <si>
    <t>Luunja Vabatahtlik Jõepääste</t>
  </si>
  <si>
    <t>riigihange, avatud hankementlus</t>
  </si>
  <si>
    <t>04/2024</t>
  </si>
  <si>
    <t>asjade ostmise riigihanke piirmäär</t>
  </si>
  <si>
    <t>15 väikesündmust (5*2024; 5*2025; 5*2026)</t>
  </si>
  <si>
    <t>korraldav partner Tartumaa Arendusselts, finantseerivad partnerid Tartumaa Omavalitsuste Liit ja Viljandimaa Omavalitsuste Liit</t>
  </si>
  <si>
    <t>Veeteede talgud (2*2024;2*2025;1*2026)</t>
  </si>
  <si>
    <t>02/2024</t>
  </si>
  <si>
    <t>VEP veeretkede sari (ca 10*2024; 10*2025; 10*2026)</t>
  </si>
  <si>
    <t>03/2024</t>
  </si>
  <si>
    <t>VEP turismipiirkonna turundusplaan/strateegia</t>
  </si>
  <si>
    <t>Tartumaa Omavalitsuste Liit ja Viljandimaa Omavalitsuste Liit</t>
  </si>
  <si>
    <t>CVI väljatöötamine</t>
  </si>
  <si>
    <t>Võrgustiku kodulehe, sh mobiilisõbraliku kaardi ja andmebaasi loomine</t>
  </si>
  <si>
    <t>04/2025</t>
  </si>
  <si>
    <t>Ülevaatlik trükis VEP piirkonna kui külastussihtkoha kohta ja VEP piirkonna ülevaatlik trükikaart</t>
  </si>
  <si>
    <t>pressireis</t>
  </si>
  <si>
    <t>05/2026</t>
  </si>
  <si>
    <t>tootetutvustusreis</t>
  </si>
  <si>
    <t>02/2026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</si>
</sst>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r_-;\-* #,##0\ _k_r_-;_-* &quot;-&quot;\ _k_r_-;_-@"/>
    <numFmt numFmtId="165" formatCode="#,##0_ ;\-#,##0\ "/>
  </numFmts>
  <fonts count="8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4"/>
      <color theme="7" tint="-0.249977111117893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Protection="0"/>
  </cellStyleXfs>
  <cellXfs count="174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top"/>
    </xf>
    <xf numFmtId="3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top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 shrinkToFit="1"/>
    </xf>
    <xf numFmtId="0" fontId="1" fillId="0" borderId="6" xfId="0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3" fontId="1" fillId="0" borderId="10" xfId="0" applyNumberFormat="1" applyFont="1" applyBorder="1" applyAlignment="1">
      <alignment vertical="center"/>
    </xf>
    <xf numFmtId="0" fontId="1" fillId="0" borderId="1" xfId="0" applyFont="1" applyBorder="1"/>
    <xf numFmtId="0" fontId="1" fillId="0" borderId="0" xfId="0" applyFont="1" applyAlignment="1">
      <alignment vertical="center" wrapText="1"/>
    </xf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/>
    <xf numFmtId="0" fontId="1" fillId="0" borderId="3" xfId="0" applyFont="1" applyBorder="1"/>
    <xf numFmtId="0" fontId="6" fillId="0" borderId="15" xfId="0" applyFont="1" applyBorder="1" applyAlignment="1">
      <alignment horizontal="left" vertical="center" wrapText="1"/>
    </xf>
    <xf numFmtId="49" fontId="5" fillId="0" borderId="16" xfId="0" applyNumberFormat="1" applyFont="1" applyBorder="1" applyAlignment="1">
      <alignment horizontal="left" vertical="center" wrapText="1"/>
    </xf>
    <xf numFmtId="3" fontId="5" fillId="0" borderId="16" xfId="0" applyNumberFormat="1" applyFont="1" applyBorder="1" applyAlignment="1">
      <alignment horizontal="right" vertical="center" wrapText="1"/>
    </xf>
    <xf numFmtId="3" fontId="1" fillId="0" borderId="16" xfId="0" applyNumberFormat="1" applyFont="1" applyBorder="1" applyAlignment="1">
      <alignment horizontal="right" vertical="center" shrinkToFit="1"/>
    </xf>
    <xf numFmtId="3" fontId="1" fillId="0" borderId="17" xfId="0" applyNumberFormat="1" applyFont="1" applyBorder="1" applyAlignment="1">
      <alignment horizontal="right" vertical="center" shrinkToFit="1"/>
    </xf>
    <xf numFmtId="3" fontId="1" fillId="0" borderId="8" xfId="0" applyNumberFormat="1" applyFont="1" applyBorder="1" applyAlignment="1">
      <alignment horizontal="right"/>
    </xf>
    <xf numFmtId="3" fontId="1" fillId="0" borderId="8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/>
    <xf numFmtId="3" fontId="1" fillId="0" borderId="6" xfId="0" applyNumberFormat="1" applyFont="1" applyBorder="1"/>
    <xf numFmtId="0" fontId="6" fillId="0" borderId="18" xfId="0" applyFont="1" applyBorder="1" applyAlignment="1">
      <alignment horizontal="left" vertical="center" wrapText="1"/>
    </xf>
    <xf numFmtId="49" fontId="5" fillId="0" borderId="19" xfId="0" applyNumberFormat="1" applyFont="1" applyBorder="1" applyAlignment="1">
      <alignment horizontal="left" vertical="center" wrapText="1"/>
    </xf>
    <xf numFmtId="3" fontId="5" fillId="0" borderId="19" xfId="0" applyNumberFormat="1" applyFont="1" applyBorder="1" applyAlignment="1">
      <alignment horizontal="right" vertical="center" wrapText="1"/>
    </xf>
    <xf numFmtId="3" fontId="1" fillId="0" borderId="19" xfId="0" applyNumberFormat="1" applyFont="1" applyBorder="1" applyAlignment="1">
      <alignment horizontal="right" vertical="center" shrinkToFit="1"/>
    </xf>
    <xf numFmtId="3" fontId="1" fillId="0" borderId="20" xfId="0" applyNumberFormat="1" applyFont="1" applyBorder="1" applyAlignment="1">
      <alignment horizontal="right" vertical="center" shrinkToFit="1"/>
    </xf>
    <xf numFmtId="3" fontId="1" fillId="0" borderId="7" xfId="0" applyNumberFormat="1" applyFont="1" applyBorder="1" applyAlignment="1">
      <alignment horizontal="right"/>
    </xf>
    <xf numFmtId="3" fontId="1" fillId="0" borderId="7" xfId="0" applyNumberFormat="1" applyFont="1" applyBorder="1"/>
    <xf numFmtId="0" fontId="6" fillId="0" borderId="23" xfId="0" applyFont="1" applyBorder="1" applyAlignment="1">
      <alignment horizontal="left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3" fontId="1" fillId="0" borderId="24" xfId="0" applyNumberFormat="1" applyFont="1" applyBorder="1" applyAlignment="1">
      <alignment horizontal="right" vertical="center" shrinkToFit="1"/>
    </xf>
    <xf numFmtId="3" fontId="1" fillId="0" borderId="25" xfId="0" applyNumberFormat="1" applyFont="1" applyBorder="1" applyAlignment="1">
      <alignment horizontal="right" vertical="center" shrinkToFit="1"/>
    </xf>
    <xf numFmtId="3" fontId="1" fillId="0" borderId="9" xfId="0" applyNumberFormat="1" applyFont="1" applyBorder="1" applyAlignment="1">
      <alignment horizontal="right"/>
    </xf>
    <xf numFmtId="3" fontId="1" fillId="0" borderId="9" xfId="0" applyNumberFormat="1" applyFont="1" applyBorder="1"/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 wrapText="1"/>
    </xf>
    <xf numFmtId="49" fontId="5" fillId="0" borderId="30" xfId="0" applyNumberFormat="1" applyFont="1" applyBorder="1" applyAlignment="1">
      <alignment horizontal="left" vertical="center" wrapText="1"/>
    </xf>
    <xf numFmtId="3" fontId="5" fillId="0" borderId="30" xfId="0" applyNumberFormat="1" applyFont="1" applyBorder="1" applyAlignment="1">
      <alignment horizontal="right" vertical="center" wrapText="1"/>
    </xf>
    <xf numFmtId="3" fontId="1" fillId="0" borderId="30" xfId="0" applyNumberFormat="1" applyFont="1" applyBorder="1" applyAlignment="1">
      <alignment horizontal="right" vertical="center" shrinkToFit="1"/>
    </xf>
    <xf numFmtId="3" fontId="1" fillId="0" borderId="3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4" xfId="0" applyNumberFormat="1" applyFont="1" applyBorder="1"/>
    <xf numFmtId="3" fontId="5" fillId="0" borderId="29" xfId="0" applyNumberFormat="1" applyFont="1" applyBorder="1" applyAlignment="1">
      <alignment horizontal="right" vertical="center" wrapText="1"/>
    </xf>
    <xf numFmtId="3" fontId="1" fillId="0" borderId="29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 vertical="center" shrinkToFit="1"/>
    </xf>
    <xf numFmtId="3" fontId="5" fillId="0" borderId="15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/>
    </xf>
    <xf numFmtId="3" fontId="5" fillId="0" borderId="23" xfId="0" applyNumberFormat="1" applyFont="1" applyBorder="1" applyAlignment="1">
      <alignment horizontal="right" vertical="center" wrapText="1"/>
    </xf>
    <xf numFmtId="3" fontId="1" fillId="0" borderId="23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 wrapText="1"/>
    </xf>
    <xf numFmtId="0" fontId="1" fillId="0" borderId="37" xfId="0" applyFont="1" applyBorder="1"/>
    <xf numFmtId="3" fontId="1" fillId="0" borderId="16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3" fontId="1" fillId="2" borderId="34" xfId="0" applyNumberFormat="1" applyFont="1" applyFill="1" applyBorder="1" applyAlignment="1">
      <alignment vertical="center"/>
    </xf>
    <xf numFmtId="3" fontId="1" fillId="0" borderId="14" xfId="0" applyNumberFormat="1" applyFont="1" applyBorder="1" applyAlignment="1">
      <alignment vertical="center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7" fillId="0" borderId="0" xfId="0" applyFont="1"/>
    <xf numFmtId="0" fontId="1" fillId="0" borderId="10" xfId="0" applyFont="1" applyBorder="1" applyAlignment="1">
      <alignment wrapText="1"/>
    </xf>
    <xf numFmtId="165" fontId="1" fillId="0" borderId="10" xfId="0" applyNumberFormat="1" applyFont="1" applyBorder="1" applyAlignment="1">
      <alignment vertical="center" shrinkToFit="1"/>
    </xf>
    <xf numFmtId="0" fontId="1" fillId="0" borderId="22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36" xfId="0" applyFont="1" applyBorder="1" applyAlignment="1">
      <alignment horizontal="center" vertical="top"/>
    </xf>
    <xf numFmtId="0" fontId="1" fillId="0" borderId="9" xfId="0" applyFont="1" applyBorder="1"/>
    <xf numFmtId="0" fontId="1" fillId="2" borderId="38" xfId="0" applyFont="1" applyFill="1" applyBorder="1" applyAlignment="1">
      <alignment horizontal="left" vertical="center" wrapText="1"/>
    </xf>
    <xf numFmtId="0" fontId="1" fillId="2" borderId="39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5" fillId="2" borderId="38" xfId="0" applyFont="1" applyFill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34" xfId="0" applyNumberFormat="1" applyFont="1" applyBorder="1" applyAlignment="1">
      <alignment horizontal="center" vertical="center" wrapText="1"/>
    </xf>
    <xf numFmtId="49" fontId="1" fillId="0" borderId="27" xfId="0" applyNumberFormat="1" applyFont="1" applyBorder="1" applyAlignment="1">
      <alignment horizontal="center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1" fillId="0" borderId="41" xfId="0" applyNumberFormat="1" applyFont="1" applyBorder="1" applyAlignment="1">
      <alignment horizontal="right"/>
    </xf>
    <xf numFmtId="0" fontId="1" fillId="0" borderId="32" xfId="0" applyFont="1" applyBorder="1" applyAlignment="1">
      <alignment horizontal="center" vertical="center"/>
    </xf>
    <xf numFmtId="3" fontId="1" fillId="0" borderId="12" xfId="0" applyNumberFormat="1" applyFont="1" applyBorder="1"/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1" fillId="0" borderId="9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3">
    <cellStyle name="Normaallaad" xfId="0" builtinId="0"/>
    <cellStyle name="Normal 2" xfId="1" xr:uid="{C5B162F9-14D6-4EA5-8E3E-F5D2D1341EA4}"/>
    <cellStyle name="Normal 3" xfId="2" xr:uid="{8CFDEB8E-61BD-4836-9165-2C9E5DDAF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0e453391a979d3a/old/Documents/Saaremaa%20Muuseum/Hangete%20ja%20eelarve%20tabel%2029.12.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ht1"/>
      <sheetName val="Leht2"/>
      <sheetName val="Leh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8CA22-199A-42CF-ABDC-329E2FFFC2E7}">
  <dimension ref="A1:Q40"/>
  <sheetViews>
    <sheetView tabSelected="1" zoomScale="70" zoomScaleNormal="70" workbookViewId="0">
      <pane ySplit="7" topLeftCell="A16" activePane="bottomLeft" state="frozen"/>
      <selection pane="bottomLeft" activeCell="T28" sqref="T28"/>
      <selection activeCell="C1" sqref="C1"/>
    </sheetView>
  </sheetViews>
  <sheetFormatPr defaultColWidth="9.140625" defaultRowHeight="14.1"/>
  <cols>
    <col min="1" max="1" width="6" style="1" customWidth="1"/>
    <col min="2" max="2" width="21.5703125" style="3" customWidth="1"/>
    <col min="3" max="3" width="54.28515625" style="3" customWidth="1"/>
    <col min="4" max="4" width="18.5703125" style="3" customWidth="1"/>
    <col min="5" max="5" width="11.42578125" style="3" customWidth="1"/>
    <col min="6" max="8" width="11.42578125" style="1" bestFit="1" customWidth="1"/>
    <col min="9" max="9" width="12.7109375" style="1" customWidth="1"/>
    <col min="10" max="10" width="12.7109375" style="2" customWidth="1"/>
    <col min="11" max="11" width="15.7109375" style="5" customWidth="1"/>
    <col min="12" max="12" width="14.7109375" style="6" customWidth="1"/>
    <col min="13" max="13" width="42.42578125" style="6" customWidth="1"/>
    <col min="14" max="16384" width="9.140625" style="1"/>
  </cols>
  <sheetData>
    <row r="1" spans="1:13">
      <c r="A1" s="13" t="s">
        <v>0</v>
      </c>
    </row>
    <row r="2" spans="1:13">
      <c r="A2" s="11"/>
    </row>
    <row r="3" spans="1:13" ht="13.9" customHeight="1">
      <c r="A3" s="13" t="s">
        <v>1</v>
      </c>
    </row>
    <row r="4" spans="1:13" ht="15" customHeight="1">
      <c r="A4" s="114" t="s">
        <v>2</v>
      </c>
      <c r="D4" s="11"/>
      <c r="E4" s="11"/>
      <c r="F4" s="11"/>
      <c r="G4" s="11"/>
      <c r="H4" s="11"/>
      <c r="I4" s="11"/>
      <c r="J4" s="11"/>
    </row>
    <row r="5" spans="1:13">
      <c r="B5" s="12"/>
    </row>
    <row r="6" spans="1:13" ht="14.45" customHeight="1">
      <c r="A6" s="164" t="s">
        <v>3</v>
      </c>
      <c r="B6" s="164" t="s">
        <v>4</v>
      </c>
      <c r="C6" s="164"/>
      <c r="D6" s="164" t="s">
        <v>5</v>
      </c>
      <c r="E6" s="153" t="s">
        <v>6</v>
      </c>
      <c r="F6" s="154"/>
      <c r="G6" s="154"/>
      <c r="H6" s="154"/>
      <c r="I6" s="155"/>
      <c r="J6" s="8"/>
      <c r="K6" s="170" t="s">
        <v>7</v>
      </c>
      <c r="L6" s="164" t="s">
        <v>8</v>
      </c>
      <c r="M6" s="166" t="s">
        <v>9</v>
      </c>
    </row>
    <row r="7" spans="1:13" ht="28.5" customHeight="1" thickBot="1">
      <c r="A7" s="165"/>
      <c r="B7" s="165"/>
      <c r="C7" s="165"/>
      <c r="D7" s="165"/>
      <c r="E7" s="20">
        <v>2023</v>
      </c>
      <c r="F7" s="23">
        <v>2024</v>
      </c>
      <c r="G7" s="23">
        <v>2025</v>
      </c>
      <c r="H7" s="23">
        <v>2026</v>
      </c>
      <c r="I7" s="48" t="s">
        <v>10</v>
      </c>
      <c r="J7" s="49" t="s">
        <v>11</v>
      </c>
      <c r="K7" s="171"/>
      <c r="L7" s="165"/>
      <c r="M7" s="167"/>
    </row>
    <row r="8" spans="1:13" s="4" customFormat="1" ht="27.95">
      <c r="A8" s="162">
        <v>1</v>
      </c>
      <c r="B8" s="160" t="s">
        <v>12</v>
      </c>
      <c r="C8" s="36" t="s">
        <v>13</v>
      </c>
      <c r="D8" s="33" t="s">
        <v>14</v>
      </c>
      <c r="E8" s="53"/>
      <c r="F8" s="47">
        <v>10000</v>
      </c>
      <c r="G8" s="47">
        <v>10000</v>
      </c>
      <c r="H8" s="47"/>
      <c r="I8" s="40">
        <f>SUM(F8:H8)</f>
        <v>20000</v>
      </c>
      <c r="J8" s="40"/>
      <c r="K8" s="42" t="s">
        <v>15</v>
      </c>
      <c r="L8" s="127" t="s">
        <v>16</v>
      </c>
      <c r="M8" s="121"/>
    </row>
    <row r="9" spans="1:13" s="4" customFormat="1" ht="27.95">
      <c r="A9" s="162"/>
      <c r="B9" s="160"/>
      <c r="C9" s="10" t="s">
        <v>17</v>
      </c>
      <c r="D9" s="32" t="s">
        <v>14</v>
      </c>
      <c r="E9" s="14"/>
      <c r="F9" s="16">
        <f>13750/2</f>
        <v>6875</v>
      </c>
      <c r="G9" s="16">
        <v>6875</v>
      </c>
      <c r="H9" s="16"/>
      <c r="I9" s="38">
        <f t="shared" ref="I9:I13" si="0">SUM(F9:H9)</f>
        <v>13750</v>
      </c>
      <c r="J9" s="16"/>
      <c r="K9" s="39" t="s">
        <v>15</v>
      </c>
      <c r="L9" s="128" t="s">
        <v>16</v>
      </c>
      <c r="M9" s="122"/>
    </row>
    <row r="10" spans="1:13" s="4" customFormat="1" ht="28.5" thickBot="1">
      <c r="A10" s="152"/>
      <c r="B10" s="161"/>
      <c r="C10" s="21" t="s">
        <v>18</v>
      </c>
      <c r="D10" s="24" t="s">
        <v>14</v>
      </c>
      <c r="E10" s="18"/>
      <c r="F10" s="27">
        <f>16400/3</f>
        <v>5466.666666666667</v>
      </c>
      <c r="G10" s="27">
        <v>5467</v>
      </c>
      <c r="H10" s="27">
        <v>5466</v>
      </c>
      <c r="I10" s="19">
        <f t="shared" si="0"/>
        <v>16399.666666666668</v>
      </c>
      <c r="J10" s="27"/>
      <c r="K10" s="23" t="s">
        <v>19</v>
      </c>
      <c r="L10" s="129" t="s">
        <v>16</v>
      </c>
      <c r="M10" s="123"/>
    </row>
    <row r="11" spans="1:13" ht="42" customHeight="1">
      <c r="A11" s="151">
        <v>2</v>
      </c>
      <c r="B11" s="163" t="s">
        <v>20</v>
      </c>
      <c r="C11" s="36" t="s">
        <v>21</v>
      </c>
      <c r="D11" s="163" t="s">
        <v>22</v>
      </c>
      <c r="E11" s="66"/>
      <c r="F11" s="110"/>
      <c r="G11" s="41">
        <v>30000</v>
      </c>
      <c r="H11" s="41"/>
      <c r="I11" s="38">
        <f t="shared" si="0"/>
        <v>30000</v>
      </c>
      <c r="J11" s="40"/>
      <c r="K11" s="43" t="s">
        <v>23</v>
      </c>
      <c r="L11" s="127" t="s">
        <v>24</v>
      </c>
      <c r="M11" s="124"/>
    </row>
    <row r="12" spans="1:13" ht="27.95">
      <c r="A12" s="162"/>
      <c r="B12" s="160"/>
      <c r="C12" s="10" t="s">
        <v>25</v>
      </c>
      <c r="D12" s="160"/>
      <c r="E12" s="32"/>
      <c r="F12" s="111"/>
      <c r="G12" s="15">
        <v>12500</v>
      </c>
      <c r="H12" s="15"/>
      <c r="I12" s="16">
        <f t="shared" si="0"/>
        <v>12500</v>
      </c>
      <c r="J12" s="16"/>
      <c r="K12" s="7" t="s">
        <v>26</v>
      </c>
      <c r="L12" s="128" t="s">
        <v>27</v>
      </c>
      <c r="M12" s="125"/>
    </row>
    <row r="13" spans="1:13" ht="28.5" thickBot="1">
      <c r="A13" s="152"/>
      <c r="B13" s="161"/>
      <c r="C13" s="21" t="s">
        <v>28</v>
      </c>
      <c r="D13" s="161"/>
      <c r="E13" s="112"/>
      <c r="F13" s="19">
        <v>8000</v>
      </c>
      <c r="G13" s="28">
        <v>16000</v>
      </c>
      <c r="H13" s="28">
        <v>8000</v>
      </c>
      <c r="I13" s="27">
        <f t="shared" si="0"/>
        <v>32000</v>
      </c>
      <c r="J13" s="27"/>
      <c r="K13" s="29" t="s">
        <v>26</v>
      </c>
      <c r="L13" s="129" t="s">
        <v>29</v>
      </c>
      <c r="M13" s="126"/>
    </row>
    <row r="14" spans="1:13" ht="27.95" customHeight="1">
      <c r="A14" s="151">
        <v>3</v>
      </c>
      <c r="B14" s="172" t="s">
        <v>30</v>
      </c>
      <c r="C14" s="44" t="s">
        <v>31</v>
      </c>
      <c r="D14" s="66" t="s">
        <v>32</v>
      </c>
      <c r="E14" s="50"/>
      <c r="F14" s="45"/>
      <c r="G14" s="51">
        <v>40000</v>
      </c>
      <c r="H14" s="51">
        <v>20000</v>
      </c>
      <c r="I14" s="51">
        <f>SUM(G14:H14)</f>
        <v>60000</v>
      </c>
      <c r="J14" s="51"/>
      <c r="K14" s="46" t="s">
        <v>26</v>
      </c>
      <c r="L14" s="138" t="s">
        <v>24</v>
      </c>
      <c r="M14" s="168"/>
    </row>
    <row r="15" spans="1:13" ht="28.5" thickBot="1">
      <c r="A15" s="152"/>
      <c r="B15" s="173"/>
      <c r="C15" s="22" t="s">
        <v>33</v>
      </c>
      <c r="D15" s="24" t="s">
        <v>34</v>
      </c>
      <c r="E15" s="18"/>
      <c r="F15" s="19"/>
      <c r="G15" s="19">
        <v>20000</v>
      </c>
      <c r="H15" s="19">
        <v>20000</v>
      </c>
      <c r="I15" s="19">
        <f>SUM(G15:H15)</f>
        <v>40000</v>
      </c>
      <c r="J15" s="19"/>
      <c r="K15" s="23" t="s">
        <v>26</v>
      </c>
      <c r="L15" s="129" t="s">
        <v>24</v>
      </c>
      <c r="M15" s="169"/>
    </row>
    <row r="16" spans="1:13" ht="30.95">
      <c r="A16" s="30">
        <v>4</v>
      </c>
      <c r="B16" s="57" t="s">
        <v>35</v>
      </c>
      <c r="C16" s="58" t="s">
        <v>36</v>
      </c>
      <c r="D16" s="106" t="s">
        <v>37</v>
      </c>
      <c r="E16" s="59"/>
      <c r="F16" s="60">
        <v>2340</v>
      </c>
      <c r="G16" s="60"/>
      <c r="H16" s="61"/>
      <c r="I16" s="62">
        <f>SUM(E16:H16)</f>
        <v>2340</v>
      </c>
      <c r="J16" s="63"/>
      <c r="K16" s="31" t="s">
        <v>38</v>
      </c>
      <c r="L16" s="130" t="s">
        <v>39</v>
      </c>
      <c r="M16" s="100" t="s">
        <v>40</v>
      </c>
    </row>
    <row r="17" spans="1:17" ht="98.1">
      <c r="A17" s="30">
        <v>5</v>
      </c>
      <c r="B17" s="57" t="s">
        <v>41</v>
      </c>
      <c r="C17" s="58" t="s">
        <v>42</v>
      </c>
      <c r="D17" s="106" t="s">
        <v>37</v>
      </c>
      <c r="E17" s="59"/>
      <c r="F17" s="60">
        <v>149036</v>
      </c>
      <c r="G17" s="60"/>
      <c r="H17" s="61"/>
      <c r="I17" s="62">
        <f t="shared" ref="I17:I34" si="1">SUM(E17:H17)</f>
        <v>149036</v>
      </c>
      <c r="J17" s="63"/>
      <c r="K17" s="31" t="s">
        <v>38</v>
      </c>
      <c r="L17" s="130" t="s">
        <v>39</v>
      </c>
      <c r="M17" s="100" t="s">
        <v>40</v>
      </c>
    </row>
    <row r="18" spans="1:17" ht="62.1">
      <c r="A18" s="26">
        <v>6</v>
      </c>
      <c r="B18" s="69" t="s">
        <v>43</v>
      </c>
      <c r="C18" s="70" t="s">
        <v>36</v>
      </c>
      <c r="D18" s="107" t="s">
        <v>37</v>
      </c>
      <c r="E18" s="71"/>
      <c r="F18" s="72">
        <v>5000</v>
      </c>
      <c r="G18" s="72"/>
      <c r="H18" s="73"/>
      <c r="I18" s="62">
        <f t="shared" si="1"/>
        <v>5000</v>
      </c>
      <c r="J18" s="75"/>
      <c r="K18" s="29" t="s">
        <v>15</v>
      </c>
      <c r="L18" s="35" t="s">
        <v>44</v>
      </c>
      <c r="M18" s="99" t="s">
        <v>45</v>
      </c>
    </row>
    <row r="19" spans="1:17" ht="77.45">
      <c r="A19" s="117">
        <v>7</v>
      </c>
      <c r="B19" s="76" t="s">
        <v>46</v>
      </c>
      <c r="C19" s="77" t="s">
        <v>36</v>
      </c>
      <c r="D19" s="108" t="s">
        <v>37</v>
      </c>
      <c r="E19" s="78"/>
      <c r="F19" s="79">
        <v>624</v>
      </c>
      <c r="G19" s="79"/>
      <c r="H19" s="80"/>
      <c r="I19" s="62">
        <f t="shared" si="1"/>
        <v>624</v>
      </c>
      <c r="J19" s="82"/>
      <c r="K19" s="83" t="s">
        <v>23</v>
      </c>
      <c r="L19" s="131" t="s">
        <v>39</v>
      </c>
      <c r="M19" s="105" t="s">
        <v>40</v>
      </c>
    </row>
    <row r="20" spans="1:17" ht="30.95">
      <c r="A20" s="118">
        <v>8</v>
      </c>
      <c r="B20" s="57" t="s">
        <v>47</v>
      </c>
      <c r="C20" s="58" t="s">
        <v>48</v>
      </c>
      <c r="D20" s="106" t="s">
        <v>49</v>
      </c>
      <c r="E20" s="59"/>
      <c r="F20" s="60">
        <v>70000</v>
      </c>
      <c r="G20" s="60"/>
      <c r="H20" s="61"/>
      <c r="I20" s="62">
        <f t="shared" si="1"/>
        <v>70000</v>
      </c>
      <c r="J20" s="63"/>
      <c r="K20" s="84" t="s">
        <v>50</v>
      </c>
      <c r="L20" s="132" t="s">
        <v>51</v>
      </c>
      <c r="M20" s="100"/>
    </row>
    <row r="21" spans="1:17" ht="62.1">
      <c r="A21" s="37">
        <v>9</v>
      </c>
      <c r="B21" s="85" t="s">
        <v>41</v>
      </c>
      <c r="C21" s="86" t="s">
        <v>52</v>
      </c>
      <c r="D21" s="109" t="s">
        <v>49</v>
      </c>
      <c r="E21" s="87"/>
      <c r="F21" s="88"/>
      <c r="G21" s="89">
        <v>467249</v>
      </c>
      <c r="H21" s="90">
        <v>467249</v>
      </c>
      <c r="I21" s="62">
        <f t="shared" si="1"/>
        <v>934498</v>
      </c>
      <c r="J21" s="91"/>
      <c r="K21" s="84" t="s">
        <v>50</v>
      </c>
      <c r="L21" s="34" t="s">
        <v>53</v>
      </c>
      <c r="M21" s="99"/>
    </row>
    <row r="22" spans="1:17" ht="62.1">
      <c r="A22" s="118">
        <v>10</v>
      </c>
      <c r="B22" s="57" t="s">
        <v>43</v>
      </c>
      <c r="C22" s="58" t="s">
        <v>54</v>
      </c>
      <c r="D22" s="106" t="s">
        <v>49</v>
      </c>
      <c r="E22" s="59"/>
      <c r="F22" s="60"/>
      <c r="G22" s="60">
        <v>3500</v>
      </c>
      <c r="H22" s="61">
        <v>3500</v>
      </c>
      <c r="I22" s="62">
        <f t="shared" si="1"/>
        <v>7000</v>
      </c>
      <c r="J22" s="63"/>
      <c r="K22" s="84" t="s">
        <v>23</v>
      </c>
      <c r="L22" s="132" t="s">
        <v>53</v>
      </c>
      <c r="M22" s="100" t="s">
        <v>55</v>
      </c>
    </row>
    <row r="23" spans="1:17" ht="30.95">
      <c r="A23" s="37">
        <v>11</v>
      </c>
      <c r="B23" s="85" t="s">
        <v>47</v>
      </c>
      <c r="C23" s="86" t="s">
        <v>56</v>
      </c>
      <c r="D23" s="109" t="s">
        <v>57</v>
      </c>
      <c r="E23" s="92">
        <v>5000</v>
      </c>
      <c r="F23" s="93">
        <v>5818</v>
      </c>
      <c r="G23" s="93"/>
      <c r="H23" s="94"/>
      <c r="I23" s="62">
        <f t="shared" si="1"/>
        <v>10818</v>
      </c>
      <c r="J23" s="91"/>
      <c r="K23" s="101" t="s">
        <v>58</v>
      </c>
      <c r="L23" s="132" t="s">
        <v>59</v>
      </c>
      <c r="M23" s="100"/>
    </row>
    <row r="24" spans="1:17" ht="62.1">
      <c r="A24" s="117">
        <v>12</v>
      </c>
      <c r="B24" s="76" t="s">
        <v>41</v>
      </c>
      <c r="C24" s="77" t="s">
        <v>60</v>
      </c>
      <c r="D24" s="108" t="s">
        <v>57</v>
      </c>
      <c r="E24" s="97"/>
      <c r="F24" s="98">
        <v>102000</v>
      </c>
      <c r="G24" s="98">
        <v>141000</v>
      </c>
      <c r="H24" s="80"/>
      <c r="I24" s="139">
        <f>SUM(E24:H24)</f>
        <v>243000</v>
      </c>
      <c r="J24" s="141"/>
      <c r="K24" s="32" t="s">
        <v>61</v>
      </c>
      <c r="L24" s="131" t="s">
        <v>62</v>
      </c>
      <c r="M24" s="102"/>
      <c r="N24" s="103"/>
    </row>
    <row r="25" spans="1:17" ht="62.45" thickBot="1">
      <c r="A25" s="118">
        <v>13</v>
      </c>
      <c r="B25" s="57" t="s">
        <v>43</v>
      </c>
      <c r="C25" s="58" t="s">
        <v>63</v>
      </c>
      <c r="D25" s="106" t="s">
        <v>57</v>
      </c>
      <c r="E25" s="95"/>
      <c r="F25" s="96">
        <v>3000</v>
      </c>
      <c r="G25" s="96">
        <v>4200</v>
      </c>
      <c r="H25" s="61"/>
      <c r="I25" s="62">
        <f>SUM(E25:H25)</f>
        <v>7200</v>
      </c>
      <c r="J25" s="75"/>
      <c r="K25" s="140" t="s">
        <v>58</v>
      </c>
      <c r="L25" s="133" t="s">
        <v>64</v>
      </c>
      <c r="M25" s="100"/>
    </row>
    <row r="26" spans="1:17" ht="42.6" thickBot="1">
      <c r="A26" s="119">
        <v>14</v>
      </c>
      <c r="B26" s="69" t="s">
        <v>47</v>
      </c>
      <c r="C26" s="70" t="s">
        <v>65</v>
      </c>
      <c r="D26" s="107" t="s">
        <v>66</v>
      </c>
      <c r="E26" s="71"/>
      <c r="F26" s="72">
        <v>15000</v>
      </c>
      <c r="G26" s="72"/>
      <c r="H26" s="73"/>
      <c r="I26" s="62"/>
      <c r="J26" s="75">
        <v>15000</v>
      </c>
      <c r="K26" s="24" t="s">
        <v>67</v>
      </c>
      <c r="L26" s="35" t="s">
        <v>68</v>
      </c>
      <c r="M26" s="99" t="s">
        <v>69</v>
      </c>
      <c r="P26" s="2"/>
    </row>
    <row r="27" spans="1:17" ht="62.45" thickBot="1">
      <c r="A27" s="118">
        <v>15</v>
      </c>
      <c r="B27" s="57" t="s">
        <v>41</v>
      </c>
      <c r="C27" s="58" t="s">
        <v>65</v>
      </c>
      <c r="D27" s="106" t="s">
        <v>66</v>
      </c>
      <c r="E27" s="59"/>
      <c r="F27" s="60">
        <v>223950</v>
      </c>
      <c r="G27" s="60">
        <v>250262</v>
      </c>
      <c r="H27" s="61"/>
      <c r="I27" s="62"/>
      <c r="J27" s="63">
        <v>474212</v>
      </c>
      <c r="K27" s="142" t="s">
        <v>67</v>
      </c>
      <c r="L27" s="130" t="s">
        <v>68</v>
      </c>
      <c r="M27" s="100" t="s">
        <v>69</v>
      </c>
      <c r="Q27" s="2"/>
    </row>
    <row r="28" spans="1:17" ht="42.6" thickBot="1">
      <c r="A28" s="118">
        <v>16</v>
      </c>
      <c r="B28" s="57" t="s">
        <v>35</v>
      </c>
      <c r="C28" s="58" t="s">
        <v>65</v>
      </c>
      <c r="D28" s="106" t="s">
        <v>66</v>
      </c>
      <c r="E28" s="59"/>
      <c r="F28" s="104">
        <v>11328</v>
      </c>
      <c r="G28" s="60"/>
      <c r="H28" s="61"/>
      <c r="I28" s="62"/>
      <c r="J28" s="63">
        <v>11328</v>
      </c>
      <c r="K28" s="142" t="s">
        <v>70</v>
      </c>
      <c r="L28" s="130" t="s">
        <v>68</v>
      </c>
      <c r="M28" s="100" t="s">
        <v>69</v>
      </c>
    </row>
    <row r="29" spans="1:17" ht="62.45" thickBot="1">
      <c r="A29" s="118">
        <v>17</v>
      </c>
      <c r="B29" s="57" t="s">
        <v>43</v>
      </c>
      <c r="C29" s="58" t="s">
        <v>65</v>
      </c>
      <c r="D29" s="106" t="s">
        <v>66</v>
      </c>
      <c r="E29" s="59"/>
      <c r="F29" s="104">
        <v>5560</v>
      </c>
      <c r="G29" s="60">
        <v>5560</v>
      </c>
      <c r="H29" s="61"/>
      <c r="I29" s="62"/>
      <c r="J29" s="63">
        <v>11120</v>
      </c>
      <c r="K29" s="142" t="s">
        <v>26</v>
      </c>
      <c r="L29" s="130" t="s">
        <v>71</v>
      </c>
      <c r="M29" s="100" t="s">
        <v>69</v>
      </c>
    </row>
    <row r="30" spans="1:17" ht="62.45" thickBot="1">
      <c r="A30" s="118">
        <v>18</v>
      </c>
      <c r="B30" s="57" t="s">
        <v>41</v>
      </c>
      <c r="C30" s="58" t="s">
        <v>72</v>
      </c>
      <c r="D30" s="106" t="s">
        <v>73</v>
      </c>
      <c r="E30" s="59"/>
      <c r="F30" s="60">
        <v>123950</v>
      </c>
      <c r="G30" s="60"/>
      <c r="H30" s="61"/>
      <c r="I30" s="62"/>
      <c r="J30" s="63">
        <f>SUM(E30:H30)</f>
        <v>123950</v>
      </c>
      <c r="K30" s="31" t="s">
        <v>23</v>
      </c>
      <c r="L30" s="130" t="s">
        <v>74</v>
      </c>
      <c r="M30" s="100" t="s">
        <v>75</v>
      </c>
    </row>
    <row r="31" spans="1:17" ht="78" thickBot="1">
      <c r="A31" s="118">
        <v>19</v>
      </c>
      <c r="B31" s="57" t="s">
        <v>46</v>
      </c>
      <c r="C31" s="58" t="s">
        <v>76</v>
      </c>
      <c r="D31" s="106" t="s">
        <v>77</v>
      </c>
      <c r="E31" s="59"/>
      <c r="F31" s="60">
        <v>61325</v>
      </c>
      <c r="G31" s="60"/>
      <c r="H31" s="61"/>
      <c r="I31" s="62">
        <f t="shared" si="1"/>
        <v>61325</v>
      </c>
      <c r="J31" s="63">
        <v>61325</v>
      </c>
      <c r="K31" s="142" t="s">
        <v>78</v>
      </c>
      <c r="L31" s="130" t="s">
        <v>79</v>
      </c>
      <c r="M31" s="100" t="s">
        <v>80</v>
      </c>
    </row>
    <row r="32" spans="1:17">
      <c r="A32" s="156">
        <v>20</v>
      </c>
      <c r="B32" s="143" t="s">
        <v>12</v>
      </c>
      <c r="C32" s="115" t="s">
        <v>81</v>
      </c>
      <c r="D32" s="157" t="s">
        <v>82</v>
      </c>
      <c r="E32" s="115"/>
      <c r="F32" s="116">
        <v>25000</v>
      </c>
      <c r="G32" s="116">
        <v>25000</v>
      </c>
      <c r="H32" s="116">
        <v>25000</v>
      </c>
      <c r="I32" s="81">
        <f t="shared" si="1"/>
        <v>75000</v>
      </c>
      <c r="J32" s="65"/>
      <c r="K32" s="46" t="s">
        <v>19</v>
      </c>
      <c r="L32" s="134" t="s">
        <v>79</v>
      </c>
      <c r="M32" s="66"/>
    </row>
    <row r="33" spans="1:13" ht="14.45" customHeight="1">
      <c r="A33" s="147"/>
      <c r="B33" s="144"/>
      <c r="C33" s="9" t="s">
        <v>83</v>
      </c>
      <c r="D33" s="158"/>
      <c r="E33" s="9"/>
      <c r="F33" s="52">
        <v>4000</v>
      </c>
      <c r="G33" s="52">
        <v>4000</v>
      </c>
      <c r="H33" s="52">
        <v>2000</v>
      </c>
      <c r="I33" s="54">
        <f t="shared" si="1"/>
        <v>10000</v>
      </c>
      <c r="J33" s="8"/>
      <c r="K33" s="7" t="s">
        <v>19</v>
      </c>
      <c r="L33" s="135" t="s">
        <v>84</v>
      </c>
      <c r="M33" s="32"/>
    </row>
    <row r="34" spans="1:13" ht="84.6" customHeight="1" thickBot="1">
      <c r="A34" s="150"/>
      <c r="B34" s="145"/>
      <c r="C34" s="48" t="s">
        <v>85</v>
      </c>
      <c r="D34" s="159"/>
      <c r="E34" s="48"/>
      <c r="F34" s="67">
        <v>5000</v>
      </c>
      <c r="G34" s="67">
        <v>5000</v>
      </c>
      <c r="H34" s="67">
        <v>5000</v>
      </c>
      <c r="I34" s="74">
        <f t="shared" si="1"/>
        <v>15000</v>
      </c>
      <c r="J34" s="68"/>
      <c r="K34" s="23" t="s">
        <v>19</v>
      </c>
      <c r="L34" s="136" t="s">
        <v>86</v>
      </c>
      <c r="M34" s="20"/>
    </row>
    <row r="35" spans="1:13">
      <c r="A35" s="146">
        <v>21</v>
      </c>
      <c r="B35" s="143" t="s">
        <v>12</v>
      </c>
      <c r="C35" s="115" t="s">
        <v>87</v>
      </c>
      <c r="D35" s="143" t="s">
        <v>88</v>
      </c>
      <c r="E35" s="115"/>
      <c r="F35" s="64">
        <f>9900/2</f>
        <v>4950</v>
      </c>
      <c r="G35" s="64">
        <f>9900/2</f>
        <v>4950</v>
      </c>
      <c r="H35" s="64"/>
      <c r="I35" s="120">
        <f>SUM(F35:H35)</f>
        <v>9900</v>
      </c>
      <c r="J35" s="65"/>
      <c r="K35" s="46" t="s">
        <v>26</v>
      </c>
      <c r="L35" s="134" t="s">
        <v>16</v>
      </c>
      <c r="M35" s="66"/>
    </row>
    <row r="36" spans="1:13">
      <c r="A36" s="147"/>
      <c r="B36" s="144"/>
      <c r="C36" s="9" t="s">
        <v>89</v>
      </c>
      <c r="D36" s="144"/>
      <c r="E36" s="9"/>
      <c r="F36" s="52">
        <v>3440</v>
      </c>
      <c r="G36" s="52">
        <f>6875-3440</f>
        <v>3435</v>
      </c>
      <c r="H36" s="52"/>
      <c r="I36" s="52">
        <f t="shared" ref="I36:I38" si="2">SUM(F36:H36)</f>
        <v>6875</v>
      </c>
      <c r="J36" s="8"/>
      <c r="K36" s="7" t="s">
        <v>26</v>
      </c>
      <c r="L36" s="135" t="s">
        <v>16</v>
      </c>
      <c r="M36" s="32"/>
    </row>
    <row r="37" spans="1:13" ht="21" customHeight="1">
      <c r="A37" s="147"/>
      <c r="B37" s="144"/>
      <c r="C37" s="9" t="s">
        <v>90</v>
      </c>
      <c r="D37" s="144"/>
      <c r="E37" s="9"/>
      <c r="F37" s="52"/>
      <c r="G37" s="52">
        <v>25000</v>
      </c>
      <c r="H37" s="52"/>
      <c r="I37" s="52">
        <f t="shared" si="2"/>
        <v>25000</v>
      </c>
      <c r="J37" s="8"/>
      <c r="K37" s="7" t="s">
        <v>26</v>
      </c>
      <c r="L37" s="135" t="s">
        <v>91</v>
      </c>
      <c r="M37" s="32"/>
    </row>
    <row r="38" spans="1:13" ht="28.5" thickBot="1">
      <c r="A38" s="148"/>
      <c r="B38" s="145"/>
      <c r="C38" s="48" t="s">
        <v>92</v>
      </c>
      <c r="D38" s="145"/>
      <c r="E38" s="48"/>
      <c r="F38" s="67"/>
      <c r="G38" s="67">
        <v>6600</v>
      </c>
      <c r="H38" s="67"/>
      <c r="I38" s="67">
        <f t="shared" si="2"/>
        <v>6600</v>
      </c>
      <c r="J38" s="68"/>
      <c r="K38" s="23" t="s">
        <v>26</v>
      </c>
      <c r="L38" s="136" t="s">
        <v>79</v>
      </c>
      <c r="M38" s="20"/>
    </row>
    <row r="39" spans="1:13" ht="27.95">
      <c r="A39" s="147">
        <v>22</v>
      </c>
      <c r="B39" s="149" t="s">
        <v>12</v>
      </c>
      <c r="C39" s="113" t="s">
        <v>93</v>
      </c>
      <c r="D39" s="113" t="s">
        <v>32</v>
      </c>
      <c r="E39" s="113"/>
      <c r="F39" s="56"/>
      <c r="G39" s="56"/>
      <c r="H39" s="56">
        <v>5600</v>
      </c>
      <c r="I39" s="56">
        <v>5600</v>
      </c>
      <c r="J39" s="55"/>
      <c r="K39" s="25" t="s">
        <v>26</v>
      </c>
      <c r="L39" s="137" t="s">
        <v>94</v>
      </c>
      <c r="M39" s="17"/>
    </row>
    <row r="40" spans="1:13" ht="28.5" thickBot="1">
      <c r="A40" s="150"/>
      <c r="B40" s="145"/>
      <c r="C40" s="48" t="s">
        <v>95</v>
      </c>
      <c r="D40" s="48" t="s">
        <v>34</v>
      </c>
      <c r="E40" s="48"/>
      <c r="F40" s="67"/>
      <c r="G40" s="67"/>
      <c r="H40" s="67">
        <v>5600</v>
      </c>
      <c r="I40" s="67">
        <v>5600</v>
      </c>
      <c r="J40" s="68"/>
      <c r="K40" s="23" t="s">
        <v>26</v>
      </c>
      <c r="L40" s="136" t="s">
        <v>96</v>
      </c>
      <c r="M40" s="20"/>
    </row>
  </sheetData>
  <mergeCells count="23">
    <mergeCell ref="L6:L7"/>
    <mergeCell ref="M6:M7"/>
    <mergeCell ref="M14:M15"/>
    <mergeCell ref="K6:K7"/>
    <mergeCell ref="B6:C7"/>
    <mergeCell ref="D6:D7"/>
    <mergeCell ref="D11:D13"/>
    <mergeCell ref="B14:B15"/>
    <mergeCell ref="A14:A15"/>
    <mergeCell ref="E6:I6"/>
    <mergeCell ref="B32:B34"/>
    <mergeCell ref="A32:A34"/>
    <mergeCell ref="D32:D34"/>
    <mergeCell ref="B8:B10"/>
    <mergeCell ref="A8:A10"/>
    <mergeCell ref="A11:A13"/>
    <mergeCell ref="B11:B13"/>
    <mergeCell ref="A6:A7"/>
    <mergeCell ref="D35:D38"/>
    <mergeCell ref="B35:B38"/>
    <mergeCell ref="A35:A38"/>
    <mergeCell ref="B39:B40"/>
    <mergeCell ref="A39:A40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Kibuvitsa Mari</dc:creator>
  <cp:keywords/>
  <dc:description/>
  <cp:lastModifiedBy/>
  <cp:revision/>
  <dcterms:created xsi:type="dcterms:W3CDTF">2024-03-13T12:07:21Z</dcterms:created>
  <dcterms:modified xsi:type="dcterms:W3CDTF">2024-05-24T04:34:25Z</dcterms:modified>
  <cp:category/>
  <cp:contentStatus/>
</cp:coreProperties>
</file>